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7" i="1" l="1"/>
  <c r="F132" i="1"/>
  <c r="G126" i="1" s="1"/>
  <c r="F131" i="1"/>
  <c r="F130" i="1"/>
  <c r="G123" i="1"/>
  <c r="F118" i="1"/>
  <c r="F117" i="1"/>
  <c r="F116" i="1"/>
  <c r="G112" i="1"/>
  <c r="F110" i="1"/>
  <c r="F106" i="1"/>
  <c r="F105" i="1"/>
  <c r="F91" i="1"/>
  <c r="G83" i="1" s="1"/>
  <c r="F80" i="1"/>
  <c r="F79" i="1"/>
  <c r="F77" i="1"/>
  <c r="G74" i="1" s="1"/>
  <c r="F69" i="1"/>
  <c r="F68" i="1"/>
  <c r="F67" i="1"/>
  <c r="F66" i="1"/>
  <c r="F65" i="1"/>
  <c r="F64" i="1"/>
  <c r="G58" i="1"/>
  <c r="F54" i="1"/>
  <c r="G50" i="1"/>
  <c r="G45" i="1"/>
  <c r="F45" i="1"/>
  <c r="F42" i="1"/>
  <c r="F41" i="1"/>
  <c r="F40" i="1"/>
  <c r="G39" i="1"/>
  <c r="F37" i="1"/>
  <c r="F35" i="1"/>
  <c r="G29" i="1"/>
  <c r="G27" i="1"/>
  <c r="F27" i="1"/>
  <c r="F25" i="1"/>
  <c r="F24" i="1"/>
  <c r="F23" i="1"/>
  <c r="F22" i="1"/>
  <c r="F21" i="1"/>
  <c r="F20" i="1"/>
  <c r="F19" i="1"/>
  <c r="F18" i="1"/>
  <c r="F17" i="1"/>
  <c r="F16" i="1"/>
  <c r="F15" i="1"/>
  <c r="G13" i="1" s="1"/>
  <c r="E6" i="1" l="1"/>
  <c r="G4" i="1"/>
  <c r="F6" i="1" s="1"/>
</calcChain>
</file>

<file path=xl/sharedStrings.xml><?xml version="1.0" encoding="utf-8"?>
<sst xmlns="http://schemas.openxmlformats.org/spreadsheetml/2006/main" count="148" uniqueCount="97">
  <si>
    <t>6 день</t>
  </si>
  <si>
    <t>ЗАВТРАК</t>
  </si>
  <si>
    <t>Запеканка из творога №313</t>
  </si>
  <si>
    <t>Вес блюда:</t>
  </si>
  <si>
    <t>Пересчитать</t>
  </si>
  <si>
    <t>DOCX</t>
  </si>
  <si>
    <t>PDF</t>
  </si>
  <si>
    <r>
      <t>Вид обработки: </t>
    </r>
    <r>
      <rPr>
        <b/>
        <sz val="10.5"/>
        <color rgb="FF000000"/>
        <rFont val="Calibri"/>
        <family val="2"/>
        <charset val="204"/>
        <scheme val="minor"/>
      </rPr>
      <t>Запечение</t>
    </r>
  </si>
  <si>
    <t>РЕЦЕПТУРА (РАСКЛАДКА ПРОДУКТОВ) НА 200 ГРАММ НЕТТО БЛЮДА</t>
  </si>
  <si>
    <t>Продукт (полуфабрикат)</t>
  </si>
  <si>
    <t>Брутто, г</t>
  </si>
  <si>
    <t>Нетто, г</t>
  </si>
  <si>
    <t>Цена</t>
  </si>
  <si>
    <t>Сумма</t>
  </si>
  <si>
    <t>Творог</t>
  </si>
  <si>
    <t>Крупа манная</t>
  </si>
  <si>
    <t>или Мука пшеничная</t>
  </si>
  <si>
    <t>Вода</t>
  </si>
  <si>
    <r>
      <t>  </t>
    </r>
    <r>
      <rPr>
        <u/>
        <sz val="11"/>
        <color theme="10"/>
        <rFont val="Calibri"/>
        <family val="2"/>
        <charset val="204"/>
      </rPr>
      <t>или Молоко стерилизованное 3,2% жирности</t>
    </r>
  </si>
  <si>
    <t>Яйцо</t>
  </si>
  <si>
    <t>Сахарный песок</t>
  </si>
  <si>
    <t>ванилин</t>
  </si>
  <si>
    <t>Сметана 10,0% жирности</t>
  </si>
  <si>
    <t>Сухари</t>
  </si>
  <si>
    <t>Масло сливочное</t>
  </si>
  <si>
    <t>повидло яблочное</t>
  </si>
  <si>
    <t>Чай с сахаром №268</t>
  </si>
  <si>
    <t>Вес блюда: </t>
  </si>
  <si>
    <t>ПЕРЕСЧИТАТЬ</t>
  </si>
  <si>
    <r>
      <t xml:space="preserve">Источник: </t>
    </r>
    <r>
      <rPr>
        <b/>
        <sz val="10"/>
        <color rgb="FF000000"/>
        <rFont val="Calibri"/>
        <family val="2"/>
        <charset val="204"/>
        <scheme val="minor"/>
      </rPr>
      <t>Сборник рецептур на продукцию для обучающихся во всех образовательных учреждениях.</t>
    </r>
  </si>
  <si>
    <t>Чай высшего сорта</t>
  </si>
  <si>
    <t>650</t>
  </si>
  <si>
    <t>80</t>
  </si>
  <si>
    <t>Бутерброд с маслом №1</t>
  </si>
  <si>
    <t>хлеб пшеничный</t>
  </si>
  <si>
    <t>0</t>
  </si>
  <si>
    <t>или батон</t>
  </si>
  <si>
    <t>65,5</t>
  </si>
  <si>
    <t>масло</t>
  </si>
  <si>
    <t>1100</t>
  </si>
  <si>
    <t>Плоды свежие (банан) №112</t>
  </si>
  <si>
    <t>Фрукты (Банан)</t>
  </si>
  <si>
    <t>ОБЕД</t>
  </si>
  <si>
    <t>Овощи натуральные свежие (помидоры) №71</t>
  </si>
  <si>
    <t>Овощи натуральные свежие.</t>
  </si>
  <si>
    <t>Расход сырья и полуфабрикатов</t>
  </si>
  <si>
    <t>1 порц</t>
  </si>
  <si>
    <t>Наименование сырья</t>
  </si>
  <si>
    <t xml:space="preserve"> помидоры свежие</t>
  </si>
  <si>
    <t>Выход</t>
  </si>
  <si>
    <t>Щи из свежей капусты с картофелем №142</t>
  </si>
  <si>
    <r>
      <t>Вид обработки: </t>
    </r>
    <r>
      <rPr>
        <b/>
        <sz val="9"/>
        <color rgb="FF636363"/>
        <rFont val="Arial"/>
        <family val="2"/>
        <charset val="204"/>
      </rPr>
      <t>Варка</t>
    </r>
  </si>
  <si>
    <t>РЕЦЕПТУРА (РАСКЛАДКА ПРОДУКТОВ) НА 250 ГРАММ НЕТТО БЛЮДА</t>
  </si>
  <si>
    <t>Капуста белокочанная</t>
  </si>
  <si>
    <t>Картофель</t>
  </si>
  <si>
    <t>Морковь</t>
  </si>
  <si>
    <t>Лук репчатый</t>
  </si>
  <si>
    <t>Томат-пюре</t>
  </si>
  <si>
    <t>Масло растительное</t>
  </si>
  <si>
    <t>Бульон мясной</t>
  </si>
  <si>
    <t>  или Бульон куриный</t>
  </si>
  <si>
    <t>  или Вода</t>
  </si>
  <si>
    <t>Макаронные изделия отварные №291</t>
  </si>
  <si>
    <t>Макаронные изделия</t>
  </si>
  <si>
    <t>Соль поваренная пищевая</t>
  </si>
  <si>
    <t>Птица тушеная №301</t>
  </si>
  <si>
    <r>
      <t>Вид обработки: </t>
    </r>
    <r>
      <rPr>
        <b/>
        <sz val="9"/>
        <color rgb="FF636363"/>
        <rFont val="Arial"/>
        <family val="2"/>
        <charset val="204"/>
      </rPr>
      <t>Тушение</t>
    </r>
  </si>
  <si>
    <t>РЕЦЕПТУРА (РАСКЛАДКА ПРОДУКТОВ) НА 100 ГРАММ НЕТТО БЛЮДА</t>
  </si>
  <si>
    <t>Курица, 1 категории</t>
  </si>
  <si>
    <t>  или Бройлеры (цыплята) 1 кат.</t>
  </si>
  <si>
    <t>  или Индейки 1 кат.</t>
  </si>
  <si>
    <t>  или Филе птицы (полуфабрикат)</t>
  </si>
  <si>
    <r>
      <t>  ~ </t>
    </r>
    <r>
      <rPr>
        <i/>
        <sz val="9"/>
        <color rgb="FF464646"/>
        <rFont val="Arial"/>
        <family val="2"/>
        <charset val="204"/>
      </rPr>
      <t>Масса отварной птицы</t>
    </r>
  </si>
  <si>
    <t>-</t>
  </si>
  <si>
    <t>Соус сметанный № 354</t>
  </si>
  <si>
    <t>  или Соус сметанный № 367</t>
  </si>
  <si>
    <t>  или Соус сметанный с томатом № 355</t>
  </si>
  <si>
    <t>Соус сметанный №354</t>
  </si>
  <si>
    <t>РЕЦЕПТУРА (РАСКЛАДКА ПРОДУКТОВ) НА 50 ГРАММ НЕТТО БЛЮДА</t>
  </si>
  <si>
    <t>Пшеничная мука, первого сорта</t>
  </si>
  <si>
    <t>  или Отвар</t>
  </si>
  <si>
    <r>
      <t>  ~ </t>
    </r>
    <r>
      <rPr>
        <i/>
        <sz val="9"/>
        <color rgb="FF464646"/>
        <rFont val="Arial"/>
        <family val="2"/>
        <charset val="204"/>
      </rPr>
      <t>Масса белого соуса</t>
    </r>
  </si>
  <si>
    <t>Компот из смеси сухофруктов №508</t>
  </si>
  <si>
    <t>1 порц.</t>
  </si>
  <si>
    <t>брутто, г</t>
  </si>
  <si>
    <t>нетто, г</t>
  </si>
  <si>
    <t>Смесь сухофруктов</t>
  </si>
  <si>
    <r>
      <t xml:space="preserve">Выход: </t>
    </r>
    <r>
      <rPr>
        <sz val="10"/>
        <color theme="1"/>
        <rFont val="Times New Roman"/>
        <family val="1"/>
        <charset val="204"/>
      </rPr>
      <t>200</t>
    </r>
  </si>
  <si>
    <t>Хлеб ржано-пшеничный №516</t>
  </si>
  <si>
    <t>Хлеб ржано-пшеничный</t>
  </si>
  <si>
    <t>ПОЛДНИК</t>
  </si>
  <si>
    <t>Кофейный напиток с молоком №379</t>
  </si>
  <si>
    <t>Кофейный напиток растворимый</t>
  </si>
  <si>
    <t>Сахар</t>
  </si>
  <si>
    <t xml:space="preserve">Молоко </t>
  </si>
  <si>
    <t>Выход готового блюда</t>
  </si>
  <si>
    <t>Слойка с варенной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</si>
</sst>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 порц&quot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.5"/>
      <color rgb="FF636363"/>
      <name val="Calibri"/>
      <family val="2"/>
      <charset val="204"/>
      <scheme val="minor"/>
    </font>
    <font>
      <b/>
      <sz val="10.5"/>
      <color rgb="FF000000"/>
      <name val="Calibri"/>
      <family val="2"/>
      <charset val="204"/>
      <scheme val="minor"/>
    </font>
    <font>
      <sz val="12"/>
      <color rgb="FF3E3E3E"/>
      <name val="Calibri"/>
      <family val="2"/>
      <charset val="204"/>
      <scheme val="minor"/>
    </font>
    <font>
      <sz val="10.5"/>
      <color rgb="FF464646"/>
      <name val="Calibri"/>
      <family val="2"/>
      <charset val="204"/>
      <scheme val="minor"/>
    </font>
    <font>
      <sz val="10.5"/>
      <color rgb="FF464646"/>
      <name val="Arial"/>
      <family val="2"/>
      <charset val="204"/>
    </font>
    <font>
      <sz val="10.5"/>
      <name val="Arial"/>
      <family val="2"/>
      <charset val="204"/>
    </font>
    <font>
      <b/>
      <sz val="10.5"/>
      <color rgb="FF464646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.5"/>
      <color theme="1"/>
      <name val="Arial"/>
      <family val="2"/>
      <charset val="204"/>
    </font>
    <font>
      <sz val="10"/>
      <color rgb="FF636363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636363"/>
      <name val="Calibri"/>
      <family val="2"/>
      <charset val="204"/>
      <scheme val="minor"/>
    </font>
    <font>
      <sz val="10"/>
      <color rgb="FF464646"/>
      <name val="Calibri"/>
      <family val="2"/>
      <charset val="204"/>
      <scheme val="minor"/>
    </font>
    <font>
      <sz val="10"/>
      <color rgb="FF464646"/>
      <name val="Arial"/>
      <family val="2"/>
      <charset val="204"/>
    </font>
    <font>
      <b/>
      <sz val="10"/>
      <color rgb="FF464646"/>
      <name val="Arial"/>
      <family val="2"/>
      <charset val="204"/>
    </font>
    <font>
      <b/>
      <sz val="16"/>
      <name val="Calibri"/>
      <family val="2"/>
      <charset val="204"/>
      <scheme val="minor"/>
    </font>
    <font>
      <sz val="11"/>
      <color rgb="FF000000"/>
      <name val="Times New Roman CYR"/>
      <charset val="204"/>
    </font>
    <font>
      <b/>
      <sz val="11"/>
      <color rgb="FF464646"/>
      <name val="Arial"/>
      <family val="2"/>
      <charset val="204"/>
    </font>
    <font>
      <sz val="11"/>
      <color theme="9" tint="-0.249977111117893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636363"/>
      <name val="Arial"/>
      <family val="2"/>
      <charset val="204"/>
    </font>
    <font>
      <b/>
      <sz val="9"/>
      <color rgb="FF636363"/>
      <name val="Arial"/>
      <family val="2"/>
      <charset val="204"/>
    </font>
    <font>
      <sz val="10"/>
      <color rgb="FF636363"/>
      <name val="Arial"/>
      <family val="2"/>
      <charset val="204"/>
    </font>
    <font>
      <sz val="9"/>
      <color rgb="FF464646"/>
      <name val="Arial"/>
      <family val="2"/>
      <charset val="204"/>
    </font>
    <font>
      <b/>
      <sz val="9"/>
      <color rgb="FF464646"/>
      <name val="Arial"/>
      <family val="2"/>
      <charset val="204"/>
    </font>
    <font>
      <i/>
      <sz val="9"/>
      <color rgb="FF464646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/>
      <right/>
      <top/>
      <bottom style="medium">
        <color rgb="FFE4E4E4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/>
    <xf numFmtId="2" fontId="3" fillId="2" borderId="1" xfId="0" applyNumberFormat="1" applyFont="1" applyFill="1" applyBorder="1"/>
    <xf numFmtId="0" fontId="0" fillId="2" borderId="0" xfId="0" applyFill="1"/>
    <xf numFmtId="0" fontId="0" fillId="0" borderId="0" xfId="0" applyAlignment="1">
      <alignment horizontal="left"/>
    </xf>
    <xf numFmtId="0" fontId="4" fillId="0" borderId="0" xfId="0" applyFont="1"/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7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4" fillId="4" borderId="0" xfId="0" applyNumberFormat="1" applyFont="1" applyFill="1" applyAlignment="1">
      <alignment horizontal="right"/>
    </xf>
    <xf numFmtId="0" fontId="11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right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0" fontId="6" fillId="0" borderId="4" xfId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2" fontId="16" fillId="0" borderId="0" xfId="0" applyNumberFormat="1" applyFont="1" applyFill="1" applyBorder="1" applyAlignment="1" applyProtection="1">
      <alignment horizontal="right"/>
    </xf>
    <xf numFmtId="0" fontId="17" fillId="0" borderId="0" xfId="0" applyFont="1" applyFill="1" applyBorder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2" fontId="18" fillId="0" borderId="0" xfId="0" applyNumberFormat="1" applyFont="1" applyFill="1" applyBorder="1" applyAlignment="1" applyProtection="1">
      <alignment horizontal="right"/>
    </xf>
    <xf numFmtId="0" fontId="0" fillId="0" borderId="0" xfId="0" applyFont="1"/>
    <xf numFmtId="0" fontId="19" fillId="5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4" fillId="5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/>
    <xf numFmtId="0" fontId="28" fillId="0" borderId="0" xfId="0" applyNumberFormat="1" applyFont="1" applyFill="1" applyBorder="1" applyAlignment="1" applyProtection="1">
      <alignment horizontal="left" vertical="center" wrapText="1"/>
    </xf>
    <xf numFmtId="2" fontId="17" fillId="4" borderId="0" xfId="0" applyNumberFormat="1" applyFont="1" applyFill="1" applyAlignment="1">
      <alignment horizontal="right"/>
    </xf>
    <xf numFmtId="0" fontId="29" fillId="0" borderId="0" xfId="0" applyNumberFormat="1" applyFont="1" applyFill="1" applyBorder="1" applyAlignment="1" applyProtection="1">
      <alignment horizontal="right" vertical="center"/>
    </xf>
    <xf numFmtId="2" fontId="17" fillId="0" borderId="0" xfId="0" applyNumberFormat="1" applyFont="1" applyAlignment="1">
      <alignment horizontal="right"/>
    </xf>
    <xf numFmtId="0" fontId="7" fillId="5" borderId="2" xfId="1" applyFont="1" applyFill="1" applyBorder="1" applyAlignment="1">
      <alignment horizontal="left" vertical="center" wrapText="1" indent="4"/>
    </xf>
    <xf numFmtId="0" fontId="30" fillId="5" borderId="6" xfId="0" applyNumberFormat="1" applyFont="1" applyFill="1" applyBorder="1" applyAlignment="1">
      <alignment horizontal="left" vertical="center" wrapText="1" indent="4"/>
    </xf>
    <xf numFmtId="0" fontId="17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</xf>
    <xf numFmtId="2" fontId="31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2" fontId="4" fillId="4" borderId="0" xfId="0" applyNumberFormat="1" applyFont="1" applyFill="1"/>
    <xf numFmtId="0" fontId="7" fillId="5" borderId="0" xfId="1" applyFont="1" applyFill="1" applyBorder="1" applyAlignment="1">
      <alignment horizontal="left" vertical="center" wrapText="1" indent="4"/>
    </xf>
    <xf numFmtId="0" fontId="30" fillId="5" borderId="0" xfId="0" applyNumberFormat="1" applyFont="1" applyFill="1" applyBorder="1" applyAlignment="1">
      <alignment horizontal="left" vertical="center" wrapText="1" indent="4"/>
    </xf>
    <xf numFmtId="0" fontId="17" fillId="0" borderId="0" xfId="0" applyFont="1"/>
    <xf numFmtId="0" fontId="32" fillId="0" borderId="7" xfId="0" applyFont="1" applyBorder="1" applyAlignment="1">
      <alignment horizontal="left" vertical="center"/>
    </xf>
    <xf numFmtId="0" fontId="0" fillId="0" borderId="7" xfId="0" applyBorder="1"/>
    <xf numFmtId="0" fontId="33" fillId="0" borderId="7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3" fillId="0" borderId="7" xfId="0" applyFont="1" applyBorder="1" applyAlignment="1">
      <alignment vertical="center" wrapText="1"/>
    </xf>
    <xf numFmtId="0" fontId="3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5" borderId="2" xfId="0" applyFont="1" applyFill="1" applyBorder="1" applyAlignment="1">
      <alignment horizontal="left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6" fillId="5" borderId="4" xfId="1" applyFill="1" applyBorder="1" applyAlignment="1">
      <alignment horizontal="left" vertical="center" wrapText="1"/>
    </xf>
    <xf numFmtId="0" fontId="38" fillId="5" borderId="4" xfId="0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left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2" fontId="4" fillId="6" borderId="0" xfId="0" applyNumberFormat="1" applyFont="1" applyFill="1"/>
    <xf numFmtId="2" fontId="42" fillId="0" borderId="0" xfId="0" applyNumberFormat="1" applyFont="1"/>
    <xf numFmtId="0" fontId="0" fillId="0" borderId="0" xfId="0" applyAlignment="1">
      <alignment horizontal="center"/>
    </xf>
    <xf numFmtId="2" fontId="42" fillId="4" borderId="0" xfId="0" applyNumberFormat="1" applyFont="1" applyFill="1"/>
    <xf numFmtId="0" fontId="43" fillId="0" borderId="7" xfId="0" applyNumberFormat="1" applyFont="1" applyBorder="1" applyAlignment="1">
      <alignment horizontal="center" vertical="center"/>
    </xf>
    <xf numFmtId="0" fontId="43" fillId="0" borderId="15" xfId="0" applyNumberFormat="1" applyFont="1" applyBorder="1" applyAlignment="1">
      <alignment horizontal="center" vertical="center" wrapText="1"/>
    </xf>
    <xf numFmtId="0" fontId="43" fillId="0" borderId="16" xfId="0" applyNumberFormat="1" applyFont="1" applyBorder="1" applyAlignment="1">
      <alignment horizontal="center" vertical="center" wrapText="1"/>
    </xf>
    <xf numFmtId="165" fontId="44" fillId="0" borderId="15" xfId="0" applyNumberFormat="1" applyFont="1" applyBorder="1" applyAlignment="1">
      <alignment horizontal="center" vertical="center"/>
    </xf>
    <xf numFmtId="165" fontId="44" fillId="0" borderId="16" xfId="0" applyNumberFormat="1" applyFont="1" applyBorder="1" applyAlignment="1">
      <alignment horizontal="center" vertical="center"/>
    </xf>
    <xf numFmtId="0" fontId="44" fillId="0" borderId="7" xfId="0" applyNumberFormat="1" applyFont="1" applyBorder="1" applyAlignment="1">
      <alignment horizontal="center" vertical="center"/>
    </xf>
    <xf numFmtId="0" fontId="44" fillId="0" borderId="7" xfId="0" applyFont="1" applyBorder="1" applyAlignment="1">
      <alignment horizontal="center"/>
    </xf>
    <xf numFmtId="164" fontId="44" fillId="0" borderId="7" xfId="0" applyNumberFormat="1" applyFont="1" applyBorder="1" applyAlignment="1">
      <alignment horizontal="center"/>
    </xf>
    <xf numFmtId="0" fontId="44" fillId="0" borderId="7" xfId="0" applyNumberFormat="1" applyFont="1" applyBorder="1" applyAlignment="1">
      <alignment horizontal="center"/>
    </xf>
    <xf numFmtId="1" fontId="44" fillId="0" borderId="7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4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</xdr:col>
      <xdr:colOff>914400</xdr:colOff>
      <xdr:row>30</xdr:row>
      <xdr:rowOff>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15947825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914400</xdr:colOff>
      <xdr:row>30</xdr:row>
      <xdr:rowOff>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15947825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914400</xdr:colOff>
      <xdr:row>30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16138325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914400</xdr:colOff>
      <xdr:row>30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16138325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bprog.ru/tk/pi-327" TargetMode="External"/><Relationship Id="rId18" Type="http://schemas.openxmlformats.org/officeDocument/2006/relationships/hyperlink" Target="https://pbprog.ru/tk/pi-1794" TargetMode="External"/><Relationship Id="rId26" Type="http://schemas.openxmlformats.org/officeDocument/2006/relationships/hyperlink" Target="https://pbprog.ru/tk/pi-39" TargetMode="External"/><Relationship Id="rId39" Type="http://schemas.openxmlformats.org/officeDocument/2006/relationships/hyperlink" Target="javascript:void(0);" TargetMode="External"/><Relationship Id="rId21" Type="http://schemas.openxmlformats.org/officeDocument/2006/relationships/hyperlink" Target="https://pbprog.ru/tk/t1-520" TargetMode="External"/><Relationship Id="rId34" Type="http://schemas.openxmlformats.org/officeDocument/2006/relationships/hyperlink" Target="https://pbprog.ru/tk/pi-1651" TargetMode="External"/><Relationship Id="rId42" Type="http://schemas.openxmlformats.org/officeDocument/2006/relationships/hyperlink" Target="https://pbprog.ru/tk/pi-1653" TargetMode="External"/><Relationship Id="rId7" Type="http://schemas.openxmlformats.org/officeDocument/2006/relationships/hyperlink" Target="https://pbprog.ru/tk/pi-1181" TargetMode="External"/><Relationship Id="rId2" Type="http://schemas.openxmlformats.org/officeDocument/2006/relationships/hyperlink" Target="https://pbprog.ru/tk/pi-95" TargetMode="External"/><Relationship Id="rId16" Type="http://schemas.openxmlformats.org/officeDocument/2006/relationships/hyperlink" Target="https://pbprog.ru/tk/pi-941" TargetMode="External"/><Relationship Id="rId20" Type="http://schemas.openxmlformats.org/officeDocument/2006/relationships/hyperlink" Target="https://pbprog.ru/tk/t1-519" TargetMode="External"/><Relationship Id="rId29" Type="http://schemas.openxmlformats.org/officeDocument/2006/relationships/hyperlink" Target="javascript:void(0);" TargetMode="External"/><Relationship Id="rId41" Type="http://schemas.openxmlformats.org/officeDocument/2006/relationships/hyperlink" Target="https://pbprog.ru/tk/pi-39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pbprog.ru/tk/pi-1642" TargetMode="External"/><Relationship Id="rId11" Type="http://schemas.openxmlformats.org/officeDocument/2006/relationships/hyperlink" Target="https://pbprog.ru/tk/pi-1219" TargetMode="External"/><Relationship Id="rId24" Type="http://schemas.openxmlformats.org/officeDocument/2006/relationships/hyperlink" Target="https://pbprog.ru/tk/pi-1335" TargetMode="External"/><Relationship Id="rId32" Type="http://schemas.openxmlformats.org/officeDocument/2006/relationships/hyperlink" Target="https://pbprog.ru/tk/pi-39" TargetMode="External"/><Relationship Id="rId37" Type="http://schemas.openxmlformats.org/officeDocument/2006/relationships/hyperlink" Target="https://pbprog.ru/tk/pi-471" TargetMode="External"/><Relationship Id="rId40" Type="http://schemas.openxmlformats.org/officeDocument/2006/relationships/hyperlink" Target="https://pbprog.ru/tk/pi-698" TargetMode="External"/><Relationship Id="rId5" Type="http://schemas.openxmlformats.org/officeDocument/2006/relationships/hyperlink" Target="https://pbprog.ru/tk/pi-153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https://pbprog.ru/tk/pi-327" TargetMode="External"/><Relationship Id="rId36" Type="http://schemas.openxmlformats.org/officeDocument/2006/relationships/hyperlink" Target="https://pbprog.ru/tk/pi-1335" TargetMode="External"/><Relationship Id="rId10" Type="http://schemas.openxmlformats.org/officeDocument/2006/relationships/hyperlink" Target="https://pbprog.ru/tk/pi-39" TargetMode="External"/><Relationship Id="rId19" Type="http://schemas.openxmlformats.org/officeDocument/2006/relationships/hyperlink" Target="https://pbprog.ru/tk/pi-743" TargetMode="External"/><Relationship Id="rId31" Type="http://schemas.openxmlformats.org/officeDocument/2006/relationships/hyperlink" Target="https://pbprog.ru/tk/pi-166" TargetMode="External"/><Relationship Id="rId4" Type="http://schemas.openxmlformats.org/officeDocument/2006/relationships/hyperlink" Target="https://pbprog.ru/tk/pi-1179" TargetMode="External"/><Relationship Id="rId9" Type="http://schemas.openxmlformats.org/officeDocument/2006/relationships/hyperlink" Target="https://pbprog.ru/tk/pi-1636" TargetMode="External"/><Relationship Id="rId14" Type="http://schemas.openxmlformats.org/officeDocument/2006/relationships/hyperlink" Target="https://pbprog.ru/tk/pi-1647" TargetMode="External"/><Relationship Id="rId22" Type="http://schemas.openxmlformats.org/officeDocument/2006/relationships/hyperlink" Target="https://pbprog.ru/tk/t1-521" TargetMode="External"/><Relationship Id="rId27" Type="http://schemas.openxmlformats.org/officeDocument/2006/relationships/hyperlink" Target="https://pbprog.ru/tk/pi-727" TargetMode="External"/><Relationship Id="rId30" Type="http://schemas.openxmlformats.org/officeDocument/2006/relationships/hyperlink" Target="https://pbprog.ru/tk/pi-1620" TargetMode="External"/><Relationship Id="rId35" Type="http://schemas.openxmlformats.org/officeDocument/2006/relationships/hyperlink" Target="https://pbprog.ru/tk/pi-1653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pbprog.ru/tk/pi-1637" TargetMode="External"/><Relationship Id="rId3" Type="http://schemas.openxmlformats.org/officeDocument/2006/relationships/hyperlink" Target="https://pbprog.ru/tk/pi-102" TargetMode="External"/><Relationship Id="rId12" Type="http://schemas.openxmlformats.org/officeDocument/2006/relationships/hyperlink" Target="https://pbprog.ru/tk/pi-39" TargetMode="External"/><Relationship Id="rId17" Type="http://schemas.openxmlformats.org/officeDocument/2006/relationships/hyperlink" Target="https://pbprog.ru/tk/pi-931" TargetMode="External"/><Relationship Id="rId25" Type="http://schemas.openxmlformats.org/officeDocument/2006/relationships/hyperlink" Target="https://pbprog.ru/tk/pi-255" TargetMode="External"/><Relationship Id="rId33" Type="http://schemas.openxmlformats.org/officeDocument/2006/relationships/hyperlink" Target="https://pbprog.ru/tk/pi-1159" TargetMode="External"/><Relationship Id="rId38" Type="http://schemas.openxmlformats.org/officeDocument/2006/relationships/hyperlink" Target="https://pbprog.ru/tk/pi-1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8"/>
  <sheetViews>
    <sheetView tabSelected="1" workbookViewId="0">
      <selection activeCell="A4" sqref="A4:N138"/>
    </sheetView>
  </sheetViews>
  <sheetFormatPr defaultRowHeight="15" x14ac:dyDescent="0.25"/>
  <sheetData>
    <row r="3" spans="1:14" ht="15.75" thickBot="1" x14ac:dyDescent="0.3"/>
    <row r="4" spans="1:14" ht="21.75" thickBot="1" x14ac:dyDescent="0.4">
      <c r="A4" s="1"/>
      <c r="B4" s="2" t="s">
        <v>0</v>
      </c>
      <c r="C4" s="3"/>
      <c r="D4" s="3"/>
      <c r="E4" s="3"/>
      <c r="F4" s="3"/>
      <c r="G4" s="4">
        <f>G13+G27+G29+G39+G50+G58+G74+G83+G112+G123+G126+G137</f>
        <v>222.44345999999999</v>
      </c>
      <c r="H4" s="5"/>
      <c r="I4" s="5"/>
      <c r="J4" s="5"/>
      <c r="K4" s="5"/>
      <c r="L4" s="5"/>
      <c r="M4" s="5"/>
      <c r="N4" s="5"/>
    </row>
    <row r="5" spans="1:14" ht="15.75" thickBot="1" x14ac:dyDescent="0.3">
      <c r="A5" s="6"/>
      <c r="B5" s="6"/>
      <c r="G5" s="7"/>
    </row>
    <row r="6" spans="1:14" ht="21.75" thickBot="1" x14ac:dyDescent="0.3">
      <c r="A6" s="8" t="s">
        <v>1</v>
      </c>
      <c r="B6" s="9" t="s">
        <v>2</v>
      </c>
      <c r="E6" s="10">
        <f>G13+G27+G30+G58</f>
        <v>89.399159999999995</v>
      </c>
      <c r="F6" s="11">
        <f>G4-E6</f>
        <v>133.04429999999999</v>
      </c>
      <c r="G6" s="12"/>
    </row>
    <row r="7" spans="1:14" x14ac:dyDescent="0.25">
      <c r="A7" s="6"/>
      <c r="B7" s="13" t="s">
        <v>3</v>
      </c>
      <c r="E7" s="14"/>
      <c r="G7" s="12"/>
    </row>
    <row r="8" spans="1:14" x14ac:dyDescent="0.25">
      <c r="A8" s="6"/>
      <c r="B8" s="15"/>
      <c r="E8" s="14"/>
      <c r="G8" s="12"/>
    </row>
    <row r="9" spans="1:14" x14ac:dyDescent="0.25">
      <c r="A9" s="6"/>
      <c r="B9" s="16" t="s">
        <v>4</v>
      </c>
      <c r="E9" s="14"/>
      <c r="G9" s="12"/>
    </row>
    <row r="10" spans="1:14" x14ac:dyDescent="0.25">
      <c r="A10" s="6"/>
      <c r="B10" s="17" t="s">
        <v>5</v>
      </c>
      <c r="E10" s="14"/>
      <c r="G10" s="12"/>
    </row>
    <row r="11" spans="1:14" x14ac:dyDescent="0.25">
      <c r="A11" s="6"/>
      <c r="B11" s="17" t="s">
        <v>6</v>
      </c>
      <c r="E11" s="14"/>
      <c r="G11" s="12"/>
    </row>
    <row r="12" spans="1:14" x14ac:dyDescent="0.25">
      <c r="A12" s="6"/>
      <c r="B12" s="13" t="s">
        <v>7</v>
      </c>
      <c r="E12" s="14"/>
      <c r="G12" s="12"/>
    </row>
    <row r="13" spans="1:14" ht="16.5" thickBot="1" x14ac:dyDescent="0.3">
      <c r="A13" s="6"/>
      <c r="B13" s="18" t="s">
        <v>8</v>
      </c>
      <c r="E13" s="14"/>
      <c r="F13" s="11"/>
      <c r="G13" s="19">
        <f>F15+F16+F18+F19+F20+F21+F23+F24+F25</f>
        <v>76.800759999999997</v>
      </c>
    </row>
    <row r="14" spans="1:14" ht="43.5" thickBot="1" x14ac:dyDescent="0.3">
      <c r="A14" s="6"/>
      <c r="B14" s="20" t="s">
        <v>9</v>
      </c>
      <c r="C14" s="21" t="s">
        <v>10</v>
      </c>
      <c r="D14" s="22" t="s">
        <v>11</v>
      </c>
      <c r="E14" s="23" t="s">
        <v>12</v>
      </c>
      <c r="F14" s="24" t="s">
        <v>13</v>
      </c>
      <c r="G14" s="12"/>
    </row>
    <row r="15" spans="1:14" ht="15.75" thickBot="1" x14ac:dyDescent="0.3">
      <c r="A15" s="6"/>
      <c r="B15" s="25" t="s">
        <v>14</v>
      </c>
      <c r="C15" s="26">
        <v>188</v>
      </c>
      <c r="D15" s="27">
        <v>186</v>
      </c>
      <c r="E15" s="28">
        <v>318</v>
      </c>
      <c r="F15" s="29">
        <f>E15*C15/1000</f>
        <v>59.783999999999999</v>
      </c>
      <c r="G15" s="12"/>
    </row>
    <row r="16" spans="1:14" ht="30.75" thickBot="1" x14ac:dyDescent="0.3">
      <c r="A16" s="6"/>
      <c r="B16" s="25" t="s">
        <v>15</v>
      </c>
      <c r="C16" s="26">
        <v>12.94</v>
      </c>
      <c r="D16" s="27">
        <v>12.94</v>
      </c>
      <c r="E16" s="30">
        <v>46</v>
      </c>
      <c r="F16" s="29">
        <f t="shared" ref="F16:F19" si="0">E16*C16/1000</f>
        <v>0.59523999999999999</v>
      </c>
      <c r="G16" s="12"/>
    </row>
    <row r="17" spans="1:7" ht="60.75" thickBot="1" x14ac:dyDescent="0.3">
      <c r="A17" s="6"/>
      <c r="B17" s="25" t="s">
        <v>16</v>
      </c>
      <c r="C17" s="26">
        <v>16</v>
      </c>
      <c r="D17" s="27">
        <v>16</v>
      </c>
      <c r="E17" s="30"/>
      <c r="F17" s="29">
        <f t="shared" si="0"/>
        <v>0</v>
      </c>
      <c r="G17" s="12"/>
    </row>
    <row r="18" spans="1:7" ht="15.75" thickBot="1" x14ac:dyDescent="0.3">
      <c r="A18" s="6"/>
      <c r="B18" s="25" t="s">
        <v>17</v>
      </c>
      <c r="C18" s="26">
        <v>48</v>
      </c>
      <c r="D18" s="27">
        <v>48</v>
      </c>
      <c r="E18" s="31"/>
      <c r="F18" s="29">
        <f t="shared" si="0"/>
        <v>0</v>
      </c>
      <c r="G18" s="12"/>
    </row>
    <row r="19" spans="1:7" ht="105.75" thickBot="1" x14ac:dyDescent="0.3">
      <c r="A19" s="6"/>
      <c r="B19" s="25" t="s">
        <v>18</v>
      </c>
      <c r="C19" s="26">
        <v>48</v>
      </c>
      <c r="D19" s="27">
        <v>48</v>
      </c>
      <c r="E19" s="32">
        <v>69</v>
      </c>
      <c r="F19" s="29">
        <f t="shared" si="0"/>
        <v>3.3119999999999998</v>
      </c>
      <c r="G19" s="12"/>
    </row>
    <row r="20" spans="1:7" ht="15.75" thickBot="1" x14ac:dyDescent="0.3">
      <c r="A20" s="6"/>
      <c r="B20" s="25" t="s">
        <v>19</v>
      </c>
      <c r="C20" s="26">
        <v>6</v>
      </c>
      <c r="D20" s="27">
        <v>6</v>
      </c>
      <c r="E20" s="32">
        <v>245</v>
      </c>
      <c r="F20" s="29">
        <f>C20*E20/1000</f>
        <v>1.47</v>
      </c>
      <c r="G20" s="12"/>
    </row>
    <row r="21" spans="1:7" ht="30.75" thickBot="1" x14ac:dyDescent="0.3">
      <c r="B21" s="25" t="s">
        <v>20</v>
      </c>
      <c r="C21" s="26">
        <v>12.94</v>
      </c>
      <c r="D21" s="27">
        <v>12.94</v>
      </c>
      <c r="E21" s="32">
        <v>80</v>
      </c>
      <c r="F21" s="29">
        <f t="shared" ref="F21" si="1">E21*C21/1000</f>
        <v>1.0352000000000001</v>
      </c>
      <c r="G21" s="12"/>
    </row>
    <row r="22" spans="1:7" ht="15.75" thickBot="1" x14ac:dyDescent="0.3">
      <c r="B22" s="25" t="s">
        <v>21</v>
      </c>
      <c r="C22" s="26">
        <v>0.02</v>
      </c>
      <c r="D22" s="27">
        <v>0.02</v>
      </c>
      <c r="E22" s="32"/>
      <c r="F22" s="29">
        <f>E22*C22/1000</f>
        <v>0</v>
      </c>
      <c r="G22" s="12"/>
    </row>
    <row r="23" spans="1:7" ht="60.75" thickBot="1" x14ac:dyDescent="0.3">
      <c r="B23" s="25" t="s">
        <v>22</v>
      </c>
      <c r="C23" s="26">
        <v>6.94</v>
      </c>
      <c r="D23" s="27">
        <v>6.94</v>
      </c>
      <c r="E23" s="32">
        <v>228</v>
      </c>
      <c r="F23" s="29">
        <f t="shared" ref="F23:F25" si="2">E23*C23/1000</f>
        <v>1.5823200000000002</v>
      </c>
      <c r="G23" s="12"/>
    </row>
    <row r="24" spans="1:7" ht="15.75" thickBot="1" x14ac:dyDescent="0.3">
      <c r="B24" s="25" t="s">
        <v>23</v>
      </c>
      <c r="C24" s="26">
        <v>6.94</v>
      </c>
      <c r="D24" s="27">
        <v>6.94</v>
      </c>
      <c r="E24" s="32">
        <v>200</v>
      </c>
      <c r="F24" s="33">
        <f t="shared" si="2"/>
        <v>1.3879999999999999</v>
      </c>
      <c r="G24" s="12"/>
    </row>
    <row r="25" spans="1:7" ht="45.75" thickBot="1" x14ac:dyDescent="0.3">
      <c r="B25" s="25" t="s">
        <v>24</v>
      </c>
      <c r="C25" s="26">
        <v>6.94</v>
      </c>
      <c r="D25" s="27">
        <v>6.94</v>
      </c>
      <c r="E25" s="31">
        <v>1100</v>
      </c>
      <c r="F25" s="33">
        <f t="shared" si="2"/>
        <v>7.6340000000000003</v>
      </c>
      <c r="G25" s="12"/>
    </row>
    <row r="26" spans="1:7" x14ac:dyDescent="0.25">
      <c r="B26" s="15"/>
      <c r="E26" s="14"/>
      <c r="G26" s="12"/>
    </row>
    <row r="27" spans="1:7" x14ac:dyDescent="0.25">
      <c r="B27" s="15" t="s">
        <v>25</v>
      </c>
      <c r="C27" s="34">
        <v>26</v>
      </c>
      <c r="D27" s="35"/>
      <c r="E27" s="36">
        <v>150</v>
      </c>
      <c r="F27" s="33">
        <f>E27*C27/1000</f>
        <v>3.9</v>
      </c>
      <c r="G27" s="19">
        <f>F27</f>
        <v>3.9</v>
      </c>
    </row>
    <row r="28" spans="1:7" x14ac:dyDescent="0.25">
      <c r="B28" s="15"/>
      <c r="D28" s="37"/>
      <c r="E28" s="14"/>
      <c r="F28" s="11"/>
      <c r="G28" s="12"/>
    </row>
    <row r="29" spans="1:7" ht="21" x14ac:dyDescent="0.25">
      <c r="B29" s="38" t="s">
        <v>26</v>
      </c>
      <c r="C29" s="39"/>
      <c r="D29" s="39"/>
      <c r="E29" s="40"/>
      <c r="F29" s="41"/>
      <c r="G29" s="19">
        <f>F35+F37</f>
        <v>1.06</v>
      </c>
    </row>
    <row r="30" spans="1:7" x14ac:dyDescent="0.25">
      <c r="B30" s="42" t="s">
        <v>27</v>
      </c>
      <c r="C30" s="39"/>
      <c r="D30" s="39"/>
      <c r="E30" s="40"/>
      <c r="F30" s="43"/>
      <c r="G30" s="12"/>
    </row>
    <row r="31" spans="1:7" x14ac:dyDescent="0.25">
      <c r="B31" s="44" t="s">
        <v>28</v>
      </c>
      <c r="C31" s="39"/>
      <c r="D31" s="39"/>
      <c r="E31" s="40"/>
      <c r="F31" s="43"/>
      <c r="G31" s="12"/>
    </row>
    <row r="32" spans="1:7" x14ac:dyDescent="0.25">
      <c r="B32" s="45" t="s">
        <v>29</v>
      </c>
      <c r="C32" s="39"/>
      <c r="D32" s="39"/>
      <c r="E32" s="40"/>
      <c r="F32" s="43"/>
      <c r="G32" s="12"/>
    </row>
    <row r="33" spans="1:7" ht="15.75" x14ac:dyDescent="0.25">
      <c r="B33" s="46" t="s">
        <v>8</v>
      </c>
      <c r="C33" s="39"/>
      <c r="D33" s="39"/>
      <c r="E33" s="40"/>
      <c r="F33" s="43"/>
      <c r="G33" s="12"/>
    </row>
    <row r="34" spans="1:7" ht="38.25" x14ac:dyDescent="0.25">
      <c r="B34" s="47" t="s">
        <v>9</v>
      </c>
      <c r="C34" s="48" t="s">
        <v>10</v>
      </c>
      <c r="D34" s="48" t="s">
        <v>11</v>
      </c>
      <c r="E34" s="40"/>
      <c r="F34" s="43"/>
      <c r="G34" s="12"/>
    </row>
    <row r="35" spans="1:7" ht="45" x14ac:dyDescent="0.25">
      <c r="B35" s="49" t="s">
        <v>30</v>
      </c>
      <c r="C35" s="50">
        <v>0.4</v>
      </c>
      <c r="D35" s="50">
        <v>0.4</v>
      </c>
      <c r="E35" s="40" t="s">
        <v>31</v>
      </c>
      <c r="F35" s="41">
        <f>C35*E35/1000</f>
        <v>0.26</v>
      </c>
      <c r="G35" s="12"/>
    </row>
    <row r="36" spans="1:7" x14ac:dyDescent="0.25">
      <c r="B36" s="49" t="s">
        <v>17</v>
      </c>
      <c r="C36" s="50">
        <v>190</v>
      </c>
      <c r="D36" s="50">
        <v>190</v>
      </c>
      <c r="E36" s="40"/>
      <c r="F36" s="43"/>
      <c r="G36" s="12"/>
    </row>
    <row r="37" spans="1:7" ht="30" x14ac:dyDescent="0.25">
      <c r="B37" s="49" t="s">
        <v>20</v>
      </c>
      <c r="C37" s="50">
        <v>10</v>
      </c>
      <c r="D37" s="50">
        <v>10</v>
      </c>
      <c r="E37" s="40" t="s">
        <v>32</v>
      </c>
      <c r="F37" s="41">
        <f>C37*E37/1000</f>
        <v>0.8</v>
      </c>
      <c r="G37" s="12"/>
    </row>
    <row r="38" spans="1:7" x14ac:dyDescent="0.25">
      <c r="B38" s="6"/>
      <c r="G38" s="51"/>
    </row>
    <row r="39" spans="1:7" ht="126" x14ac:dyDescent="0.25">
      <c r="B39" s="52" t="s">
        <v>33</v>
      </c>
      <c r="C39" s="50"/>
      <c r="D39" s="50"/>
      <c r="E39" s="40"/>
      <c r="F39" s="43"/>
      <c r="G39" s="53">
        <f>F40+F41+F42</f>
        <v>16.206250000000001</v>
      </c>
    </row>
    <row r="40" spans="1:7" ht="45" x14ac:dyDescent="0.25">
      <c r="B40" s="49" t="s">
        <v>34</v>
      </c>
      <c r="C40" s="54">
        <v>37.5</v>
      </c>
      <c r="D40" s="50">
        <v>37.5</v>
      </c>
      <c r="E40" s="40" t="s">
        <v>35</v>
      </c>
      <c r="F40" s="33">
        <f>C40*E40/1000</f>
        <v>0</v>
      </c>
      <c r="G40" s="55"/>
    </row>
    <row r="41" spans="1:7" ht="30" x14ac:dyDescent="0.25">
      <c r="B41" s="49" t="s">
        <v>36</v>
      </c>
      <c r="C41" s="54">
        <v>37.5</v>
      </c>
      <c r="D41" s="50">
        <v>37.5</v>
      </c>
      <c r="E41" s="40" t="s">
        <v>37</v>
      </c>
      <c r="F41" s="33">
        <f>C41*E41/1000</f>
        <v>2.4562499999999998</v>
      </c>
      <c r="G41" s="55"/>
    </row>
    <row r="42" spans="1:7" ht="15.75" thickBot="1" x14ac:dyDescent="0.3">
      <c r="B42" s="49" t="s">
        <v>38</v>
      </c>
      <c r="C42" s="43">
        <v>12.5</v>
      </c>
      <c r="D42" s="50">
        <v>12.5</v>
      </c>
      <c r="E42" s="40" t="s">
        <v>39</v>
      </c>
      <c r="F42" s="33">
        <f>C42*E42/1000</f>
        <v>13.75</v>
      </c>
      <c r="G42" s="55"/>
    </row>
    <row r="43" spans="1:7" ht="15.75" thickBot="1" x14ac:dyDescent="0.3">
      <c r="B43" s="56"/>
      <c r="C43" s="57"/>
      <c r="D43" s="57"/>
      <c r="E43" s="58"/>
      <c r="F43" s="59"/>
      <c r="G43" s="60"/>
    </row>
    <row r="44" spans="1:7" ht="21" x14ac:dyDescent="0.35">
      <c r="A44" s="6"/>
      <c r="B44" s="61" t="s">
        <v>40</v>
      </c>
      <c r="F44" s="59"/>
      <c r="G44" s="51"/>
    </row>
    <row r="45" spans="1:7" x14ac:dyDescent="0.25">
      <c r="A45" s="6"/>
      <c r="B45" s="15" t="s">
        <v>41</v>
      </c>
      <c r="D45">
        <v>100</v>
      </c>
      <c r="E45">
        <v>320</v>
      </c>
      <c r="F45" s="59">
        <f t="shared" ref="F45" si="3">C45*E45/1000</f>
        <v>0</v>
      </c>
      <c r="G45" s="62">
        <f>C45*E45/1000</f>
        <v>0</v>
      </c>
    </row>
    <row r="46" spans="1:7" x14ac:dyDescent="0.25">
      <c r="B46" s="63"/>
      <c r="C46" s="64"/>
      <c r="D46" s="64"/>
      <c r="E46" s="58"/>
      <c r="F46" s="59"/>
      <c r="G46" s="60"/>
    </row>
    <row r="47" spans="1:7" x14ac:dyDescent="0.25">
      <c r="A47" s="6"/>
      <c r="B47" s="6"/>
      <c r="G47" s="7"/>
    </row>
    <row r="48" spans="1:7" ht="15.75" thickBot="1" x14ac:dyDescent="0.3">
      <c r="B48" s="6"/>
      <c r="G48" s="7"/>
    </row>
    <row r="49" spans="1:7" ht="21.75" thickBot="1" x14ac:dyDescent="0.4">
      <c r="A49" s="8" t="s">
        <v>42</v>
      </c>
      <c r="B49" s="61" t="s">
        <v>43</v>
      </c>
      <c r="G49" s="65"/>
    </row>
    <row r="50" spans="1:7" ht="17.25" x14ac:dyDescent="0.25">
      <c r="B50" s="66" t="s">
        <v>44</v>
      </c>
      <c r="C50" s="67"/>
      <c r="D50" s="67"/>
      <c r="G50" s="62">
        <f>F54</f>
        <v>11.8</v>
      </c>
    </row>
    <row r="51" spans="1:7" ht="15.75" x14ac:dyDescent="0.25">
      <c r="B51" s="68"/>
      <c r="C51" s="69" t="s">
        <v>45</v>
      </c>
      <c r="D51" s="69"/>
      <c r="G51" s="7"/>
    </row>
    <row r="52" spans="1:7" ht="15.75" x14ac:dyDescent="0.25">
      <c r="B52" s="70"/>
      <c r="C52" s="69" t="s">
        <v>46</v>
      </c>
      <c r="D52" s="69"/>
      <c r="G52" s="7"/>
    </row>
    <row r="53" spans="1:7" ht="47.25" x14ac:dyDescent="0.25">
      <c r="B53" s="68" t="s">
        <v>47</v>
      </c>
      <c r="C53" s="71" t="s">
        <v>10</v>
      </c>
      <c r="D53" s="71" t="s">
        <v>11</v>
      </c>
      <c r="G53" s="7"/>
    </row>
    <row r="54" spans="1:7" ht="63" x14ac:dyDescent="0.25">
      <c r="B54" s="68" t="s">
        <v>48</v>
      </c>
      <c r="C54" s="72">
        <v>118</v>
      </c>
      <c r="D54" s="72">
        <v>100</v>
      </c>
      <c r="E54">
        <v>100</v>
      </c>
      <c r="F54" s="11">
        <f>C54*E54/1000</f>
        <v>11.8</v>
      </c>
      <c r="G54" s="7"/>
    </row>
    <row r="55" spans="1:7" ht="15.75" x14ac:dyDescent="0.25">
      <c r="B55" s="68" t="s">
        <v>49</v>
      </c>
      <c r="C55" s="73"/>
      <c r="D55" s="72">
        <v>100</v>
      </c>
      <c r="G55" s="7"/>
    </row>
    <row r="56" spans="1:7" x14ac:dyDescent="0.25">
      <c r="A56" s="6"/>
      <c r="B56" s="6"/>
      <c r="G56" s="7"/>
    </row>
    <row r="57" spans="1:7" x14ac:dyDescent="0.25">
      <c r="A57" s="6"/>
      <c r="B57" s="6"/>
      <c r="G57" s="7"/>
    </row>
    <row r="58" spans="1:7" ht="21" x14ac:dyDescent="0.25">
      <c r="B58" s="9" t="s">
        <v>50</v>
      </c>
      <c r="G58" s="62">
        <f>F64+F65+F66+F67+F68+F69</f>
        <v>8.6983999999999995</v>
      </c>
    </row>
    <row r="59" spans="1:7" x14ac:dyDescent="0.25">
      <c r="B59" s="74" t="s">
        <v>51</v>
      </c>
      <c r="G59" s="7"/>
    </row>
    <row r="60" spans="1:7" x14ac:dyDescent="0.25">
      <c r="B60" s="74" t="s">
        <v>27</v>
      </c>
      <c r="G60" s="7"/>
    </row>
    <row r="61" spans="1:7" x14ac:dyDescent="0.25">
      <c r="B61" s="75" t="s">
        <v>28</v>
      </c>
      <c r="G61" s="7"/>
    </row>
    <row r="62" spans="1:7" ht="15.75" thickBot="1" x14ac:dyDescent="0.3">
      <c r="B62" s="76" t="s">
        <v>52</v>
      </c>
      <c r="G62" s="7"/>
    </row>
    <row r="63" spans="1:7" ht="36.75" thickBot="1" x14ac:dyDescent="0.3">
      <c r="B63" s="77" t="s">
        <v>9</v>
      </c>
      <c r="C63" s="78" t="s">
        <v>10</v>
      </c>
      <c r="D63" s="79" t="s">
        <v>11</v>
      </c>
      <c r="G63" s="7"/>
    </row>
    <row r="64" spans="1:7" ht="45.75" thickBot="1" x14ac:dyDescent="0.3">
      <c r="B64" s="80" t="s">
        <v>53</v>
      </c>
      <c r="C64" s="81">
        <v>62.5</v>
      </c>
      <c r="D64" s="82">
        <v>50</v>
      </c>
      <c r="E64">
        <v>55</v>
      </c>
      <c r="F64" s="11">
        <f>C64*E64/1000</f>
        <v>3.4375</v>
      </c>
      <c r="G64" s="7"/>
    </row>
    <row r="65" spans="1:7" ht="30.75" thickBot="1" x14ac:dyDescent="0.3">
      <c r="B65" s="80" t="s">
        <v>54</v>
      </c>
      <c r="C65" s="81">
        <v>40</v>
      </c>
      <c r="D65" s="82">
        <v>30</v>
      </c>
      <c r="E65">
        <v>70</v>
      </c>
      <c r="F65" s="11">
        <f t="shared" ref="F65:F69" si="4">C65*E65/1000</f>
        <v>2.8</v>
      </c>
      <c r="G65" s="7"/>
    </row>
    <row r="66" spans="1:7" ht="15.75" thickBot="1" x14ac:dyDescent="0.3">
      <c r="B66" s="80" t="s">
        <v>55</v>
      </c>
      <c r="C66" s="81">
        <v>15.75</v>
      </c>
      <c r="D66" s="82">
        <v>12.5</v>
      </c>
      <c r="E66">
        <v>40</v>
      </c>
      <c r="F66" s="11">
        <f t="shared" si="4"/>
        <v>0.63</v>
      </c>
      <c r="G66" s="7"/>
    </row>
    <row r="67" spans="1:7" ht="45.75" thickBot="1" x14ac:dyDescent="0.3">
      <c r="B67" s="80" t="s">
        <v>56</v>
      </c>
      <c r="C67" s="81">
        <v>12</v>
      </c>
      <c r="D67" s="82">
        <v>10</v>
      </c>
      <c r="E67">
        <v>35</v>
      </c>
      <c r="F67" s="11">
        <f t="shared" si="4"/>
        <v>0.42</v>
      </c>
      <c r="G67" s="7"/>
    </row>
    <row r="68" spans="1:7" ht="30.75" thickBot="1" x14ac:dyDescent="0.3">
      <c r="B68" s="80" t="s">
        <v>57</v>
      </c>
      <c r="C68" s="81">
        <v>2.5</v>
      </c>
      <c r="D68" s="82">
        <v>2.5</v>
      </c>
      <c r="E68">
        <v>210</v>
      </c>
      <c r="F68" s="11">
        <f t="shared" si="4"/>
        <v>0.52500000000000002</v>
      </c>
      <c r="G68" s="7"/>
    </row>
    <row r="69" spans="1:7" ht="45.75" thickBot="1" x14ac:dyDescent="0.3">
      <c r="B69" s="80" t="s">
        <v>58</v>
      </c>
      <c r="C69" s="81">
        <v>5</v>
      </c>
      <c r="D69" s="82">
        <v>5</v>
      </c>
      <c r="E69">
        <v>177.18</v>
      </c>
      <c r="F69" s="11">
        <f t="shared" si="4"/>
        <v>0.88590000000000013</v>
      </c>
      <c r="G69" s="7"/>
    </row>
    <row r="70" spans="1:7" ht="30.75" thickBot="1" x14ac:dyDescent="0.3">
      <c r="B70" s="80" t="s">
        <v>59</v>
      </c>
      <c r="C70" s="81">
        <v>200</v>
      </c>
      <c r="D70" s="82">
        <v>200</v>
      </c>
      <c r="G70" s="7"/>
    </row>
    <row r="71" spans="1:7" ht="45.75" thickBot="1" x14ac:dyDescent="0.3">
      <c r="B71" s="80" t="s">
        <v>60</v>
      </c>
      <c r="C71" s="81">
        <v>200</v>
      </c>
      <c r="D71" s="82">
        <v>200</v>
      </c>
      <c r="G71" s="7"/>
    </row>
    <row r="72" spans="1:7" ht="30.75" thickBot="1" x14ac:dyDescent="0.3">
      <c r="B72" s="80" t="s">
        <v>61</v>
      </c>
      <c r="C72" s="81">
        <v>200</v>
      </c>
      <c r="D72" s="82">
        <v>200</v>
      </c>
      <c r="G72" s="7"/>
    </row>
    <row r="73" spans="1:7" x14ac:dyDescent="0.25">
      <c r="A73" s="6"/>
      <c r="B73" s="6"/>
      <c r="G73" s="7"/>
    </row>
    <row r="74" spans="1:7" ht="21" x14ac:dyDescent="0.25">
      <c r="B74" s="9" t="s">
        <v>62</v>
      </c>
      <c r="G74" s="62">
        <f>F77+F79+F80</f>
        <v>13.98</v>
      </c>
    </row>
    <row r="75" spans="1:7" ht="15.75" thickBot="1" x14ac:dyDescent="0.3">
      <c r="B75" s="76" t="s">
        <v>8</v>
      </c>
      <c r="G75" s="7"/>
    </row>
    <row r="76" spans="1:7" ht="36.75" thickBot="1" x14ac:dyDescent="0.3">
      <c r="B76" s="77" t="s">
        <v>9</v>
      </c>
      <c r="C76" s="78" t="s">
        <v>10</v>
      </c>
      <c r="D76" s="79" t="s">
        <v>11</v>
      </c>
      <c r="G76" s="7"/>
    </row>
    <row r="77" spans="1:7" ht="45.75" thickBot="1" x14ac:dyDescent="0.3">
      <c r="B77" s="80" t="s">
        <v>63</v>
      </c>
      <c r="C77" s="81">
        <v>68</v>
      </c>
      <c r="D77" s="82">
        <v>68</v>
      </c>
      <c r="E77">
        <v>59</v>
      </c>
      <c r="F77" s="11">
        <f>C77*E77/1000</f>
        <v>4.0119999999999996</v>
      </c>
      <c r="G77" s="7"/>
    </row>
    <row r="78" spans="1:7" ht="15.75" thickBot="1" x14ac:dyDescent="0.3">
      <c r="B78" s="80" t="s">
        <v>17</v>
      </c>
      <c r="C78" s="81">
        <v>408</v>
      </c>
      <c r="D78" s="82">
        <v>408</v>
      </c>
      <c r="F78" s="11"/>
      <c r="G78" s="7"/>
    </row>
    <row r="79" spans="1:7" ht="60.75" thickBot="1" x14ac:dyDescent="0.3">
      <c r="B79" s="80" t="s">
        <v>64</v>
      </c>
      <c r="C79" s="81">
        <v>3.4</v>
      </c>
      <c r="D79" s="82">
        <v>3.4</v>
      </c>
      <c r="E79">
        <v>20</v>
      </c>
      <c r="F79" s="11">
        <f>C79*E79/1000</f>
        <v>6.8000000000000005E-2</v>
      </c>
      <c r="G79" s="7"/>
    </row>
    <row r="80" spans="1:7" ht="45.75" thickBot="1" x14ac:dyDescent="0.3">
      <c r="B80" s="80" t="s">
        <v>24</v>
      </c>
      <c r="C80" s="81">
        <v>9</v>
      </c>
      <c r="D80" s="82">
        <v>9</v>
      </c>
      <c r="E80">
        <v>1100</v>
      </c>
      <c r="F80" s="11">
        <f>C80*E80/1000</f>
        <v>9.9</v>
      </c>
      <c r="G80" s="7"/>
    </row>
    <row r="81" spans="1:7" x14ac:dyDescent="0.25">
      <c r="A81" s="6"/>
      <c r="B81" s="6"/>
      <c r="G81" s="7"/>
    </row>
    <row r="82" spans="1:7" x14ac:dyDescent="0.25">
      <c r="A82" s="6"/>
      <c r="B82" s="6"/>
      <c r="G82" s="7"/>
    </row>
    <row r="83" spans="1:7" ht="21" x14ac:dyDescent="0.25">
      <c r="B83" s="9" t="s">
        <v>65</v>
      </c>
      <c r="G83" s="62">
        <f>F91+F105+F106+F110</f>
        <v>48.134050000000009</v>
      </c>
    </row>
    <row r="84" spans="1:7" x14ac:dyDescent="0.25">
      <c r="B84" s="74" t="s">
        <v>66</v>
      </c>
      <c r="G84" s="7"/>
    </row>
    <row r="85" spans="1:7" x14ac:dyDescent="0.25">
      <c r="B85" s="74" t="s">
        <v>27</v>
      </c>
      <c r="G85" s="7"/>
    </row>
    <row r="86" spans="1:7" x14ac:dyDescent="0.25">
      <c r="A86" s="6"/>
      <c r="B86" s="6"/>
      <c r="G86" s="7"/>
    </row>
    <row r="87" spans="1:7" x14ac:dyDescent="0.25">
      <c r="B87" s="75" t="s">
        <v>28</v>
      </c>
      <c r="G87" s="7"/>
    </row>
    <row r="88" spans="1:7" ht="15.75" thickBot="1" x14ac:dyDescent="0.3">
      <c r="B88" s="76" t="s">
        <v>67</v>
      </c>
      <c r="G88" s="7"/>
    </row>
    <row r="89" spans="1:7" ht="36.75" thickBot="1" x14ac:dyDescent="0.3">
      <c r="B89" s="77" t="s">
        <v>9</v>
      </c>
      <c r="C89" s="78" t="s">
        <v>10</v>
      </c>
      <c r="D89" s="79" t="s">
        <v>11</v>
      </c>
      <c r="G89" s="7"/>
    </row>
    <row r="90" spans="1:7" ht="60.75" thickBot="1" x14ac:dyDescent="0.3">
      <c r="B90" s="80" t="s">
        <v>68</v>
      </c>
      <c r="C90" s="81">
        <v>147.5</v>
      </c>
      <c r="D90" s="82">
        <v>130.62</v>
      </c>
      <c r="G90" s="7"/>
    </row>
    <row r="91" spans="1:7" ht="60.75" thickBot="1" x14ac:dyDescent="0.3">
      <c r="B91" s="80" t="s">
        <v>69</v>
      </c>
      <c r="C91" s="81">
        <v>155.62</v>
      </c>
      <c r="D91" s="82">
        <v>115</v>
      </c>
      <c r="E91">
        <v>290</v>
      </c>
      <c r="F91" s="11">
        <f>C91*E91/1000</f>
        <v>45.129800000000003</v>
      </c>
    </row>
    <row r="92" spans="1:7" ht="45.75" thickBot="1" x14ac:dyDescent="0.3">
      <c r="B92" s="80" t="s">
        <v>70</v>
      </c>
      <c r="C92" s="81">
        <v>148.75</v>
      </c>
      <c r="D92" s="82">
        <v>110.62</v>
      </c>
    </row>
    <row r="93" spans="1:7" ht="75.75" thickBot="1" x14ac:dyDescent="0.3">
      <c r="B93" s="80" t="s">
        <v>71</v>
      </c>
      <c r="C93" s="81">
        <v>70</v>
      </c>
      <c r="D93" s="82">
        <v>68.12</v>
      </c>
    </row>
    <row r="94" spans="1:7" ht="36.75" thickBot="1" x14ac:dyDescent="0.3">
      <c r="B94" s="83" t="s">
        <v>72</v>
      </c>
      <c r="C94" s="84" t="s">
        <v>73</v>
      </c>
      <c r="D94" s="85">
        <v>50</v>
      </c>
    </row>
    <row r="95" spans="1:7" ht="60.75" thickBot="1" x14ac:dyDescent="0.3">
      <c r="B95" s="80" t="s">
        <v>74</v>
      </c>
      <c r="C95" s="84" t="s">
        <v>73</v>
      </c>
      <c r="D95" s="82">
        <v>50</v>
      </c>
    </row>
    <row r="96" spans="1:7" ht="75.75" thickBot="1" x14ac:dyDescent="0.3">
      <c r="B96" s="80" t="s">
        <v>75</v>
      </c>
      <c r="C96" s="84" t="s">
        <v>73</v>
      </c>
      <c r="D96" s="82">
        <v>50</v>
      </c>
    </row>
    <row r="97" spans="1:7" ht="90.75" thickBot="1" x14ac:dyDescent="0.3">
      <c r="B97" s="80" t="s">
        <v>76</v>
      </c>
      <c r="C97" s="84" t="s">
        <v>73</v>
      </c>
      <c r="D97" s="82">
        <v>50</v>
      </c>
    </row>
    <row r="98" spans="1:7" ht="15.75" thickBot="1" x14ac:dyDescent="0.3">
      <c r="B98" s="83" t="s">
        <v>73</v>
      </c>
      <c r="C98" s="84" t="s">
        <v>73</v>
      </c>
      <c r="D98" s="82">
        <v>50</v>
      </c>
    </row>
    <row r="99" spans="1:7" ht="21" x14ac:dyDescent="0.25">
      <c r="B99" s="9" t="s">
        <v>77</v>
      </c>
    </row>
    <row r="100" spans="1:7" x14ac:dyDescent="0.25">
      <c r="B100" s="74" t="s">
        <v>51</v>
      </c>
    </row>
    <row r="101" spans="1:7" x14ac:dyDescent="0.25">
      <c r="B101" s="74" t="s">
        <v>27</v>
      </c>
    </row>
    <row r="102" spans="1:7" x14ac:dyDescent="0.25">
      <c r="B102" s="75" t="s">
        <v>28</v>
      </c>
    </row>
    <row r="103" spans="1:7" ht="15.75" thickBot="1" x14ac:dyDescent="0.3">
      <c r="B103" s="76" t="s">
        <v>78</v>
      </c>
    </row>
    <row r="104" spans="1:7" ht="36.75" thickBot="1" x14ac:dyDescent="0.3">
      <c r="B104" s="77" t="s">
        <v>9</v>
      </c>
      <c r="C104" s="78" t="s">
        <v>10</v>
      </c>
      <c r="D104" s="79" t="s">
        <v>11</v>
      </c>
    </row>
    <row r="105" spans="1:7" ht="60.75" thickBot="1" x14ac:dyDescent="0.3">
      <c r="B105" s="80" t="s">
        <v>22</v>
      </c>
      <c r="C105" s="81">
        <v>12.5</v>
      </c>
      <c r="D105" s="82">
        <v>12.5</v>
      </c>
      <c r="E105">
        <v>228</v>
      </c>
      <c r="F105" s="11">
        <f>C105*E105/1000</f>
        <v>2.85</v>
      </c>
    </row>
    <row r="106" spans="1:7" ht="75.75" thickBot="1" x14ac:dyDescent="0.3">
      <c r="B106" s="80" t="s">
        <v>79</v>
      </c>
      <c r="C106" s="81">
        <v>3.75</v>
      </c>
      <c r="D106" s="82">
        <v>3.75</v>
      </c>
      <c r="E106">
        <v>39</v>
      </c>
      <c r="F106" s="11">
        <f>C106*E106/1000</f>
        <v>0.14624999999999999</v>
      </c>
      <c r="G106" s="7"/>
    </row>
    <row r="107" spans="1:7" ht="15.75" thickBot="1" x14ac:dyDescent="0.3">
      <c r="B107" s="80" t="s">
        <v>17</v>
      </c>
      <c r="C107" s="81">
        <v>37.5</v>
      </c>
      <c r="D107" s="82">
        <v>37.5</v>
      </c>
      <c r="F107" s="11"/>
      <c r="G107" s="7"/>
    </row>
    <row r="108" spans="1:7" ht="30.75" thickBot="1" x14ac:dyDescent="0.3">
      <c r="B108" s="80" t="s">
        <v>80</v>
      </c>
      <c r="C108" s="81">
        <v>37.5</v>
      </c>
      <c r="D108" s="82">
        <v>37.5</v>
      </c>
      <c r="F108" s="11"/>
      <c r="G108" s="7"/>
    </row>
    <row r="109" spans="1:7" ht="36.75" thickBot="1" x14ac:dyDescent="0.3">
      <c r="B109" s="83" t="s">
        <v>81</v>
      </c>
      <c r="C109" s="84" t="s">
        <v>73</v>
      </c>
      <c r="D109" s="85">
        <v>37.5</v>
      </c>
      <c r="F109" s="11"/>
      <c r="G109" s="7"/>
    </row>
    <row r="110" spans="1:7" ht="60.75" thickBot="1" x14ac:dyDescent="0.3">
      <c r="B110" s="80" t="s">
        <v>64</v>
      </c>
      <c r="C110" s="81">
        <v>0.4</v>
      </c>
      <c r="D110" s="82">
        <v>0.4</v>
      </c>
      <c r="E110">
        <v>20</v>
      </c>
      <c r="F110" s="11">
        <f>C110*E110/1000</f>
        <v>8.0000000000000002E-3</v>
      </c>
      <c r="G110" s="7"/>
    </row>
    <row r="111" spans="1:7" x14ac:dyDescent="0.25">
      <c r="A111" s="6"/>
      <c r="B111" s="6"/>
      <c r="G111" s="7"/>
    </row>
    <row r="112" spans="1:7" ht="21.75" thickBot="1" x14ac:dyDescent="0.3">
      <c r="A112" s="6"/>
      <c r="B112" s="86" t="s">
        <v>82</v>
      </c>
      <c r="G112" s="62">
        <f>F116+F117+F118</f>
        <v>4.6500000000000004</v>
      </c>
    </row>
    <row r="113" spans="1:7" ht="15.75" thickBot="1" x14ac:dyDescent="0.3">
      <c r="A113" s="6"/>
      <c r="B113" s="87" t="s">
        <v>47</v>
      </c>
      <c r="C113" s="88" t="s">
        <v>45</v>
      </c>
      <c r="D113" s="89"/>
      <c r="G113" s="51"/>
    </row>
    <row r="114" spans="1:7" ht="15.75" thickBot="1" x14ac:dyDescent="0.3">
      <c r="A114" s="6"/>
      <c r="B114" s="90"/>
      <c r="C114" s="91" t="s">
        <v>83</v>
      </c>
      <c r="D114" s="92"/>
      <c r="G114" s="51"/>
    </row>
    <row r="115" spans="1:7" ht="15.75" thickBot="1" x14ac:dyDescent="0.3">
      <c r="A115" s="6"/>
      <c r="B115" s="93"/>
      <c r="C115" s="94" t="s">
        <v>84</v>
      </c>
      <c r="D115" s="94" t="s">
        <v>85</v>
      </c>
      <c r="G115" s="51"/>
    </row>
    <row r="116" spans="1:7" ht="39" thickBot="1" x14ac:dyDescent="0.3">
      <c r="A116" s="6"/>
      <c r="B116" s="95" t="s">
        <v>86</v>
      </c>
      <c r="C116" s="94">
        <v>25</v>
      </c>
      <c r="D116" s="94">
        <v>30.5</v>
      </c>
      <c r="E116">
        <v>138</v>
      </c>
      <c r="F116" s="11">
        <f>C116*E116/1000</f>
        <v>3.45</v>
      </c>
      <c r="G116" s="51"/>
    </row>
    <row r="117" spans="1:7" ht="15.75" thickBot="1" x14ac:dyDescent="0.3">
      <c r="A117" s="6"/>
      <c r="B117" s="95" t="s">
        <v>17</v>
      </c>
      <c r="C117" s="94">
        <v>190</v>
      </c>
      <c r="D117" s="94">
        <v>190</v>
      </c>
      <c r="E117">
        <v>0</v>
      </c>
      <c r="F117" s="11">
        <f>C117*E117/1000</f>
        <v>0</v>
      </c>
      <c r="G117" s="51"/>
    </row>
    <row r="118" spans="1:7" ht="26.25" thickBot="1" x14ac:dyDescent="0.3">
      <c r="A118" s="6"/>
      <c r="B118" s="95" t="s">
        <v>20</v>
      </c>
      <c r="C118" s="94">
        <v>15</v>
      </c>
      <c r="D118" s="94">
        <v>15</v>
      </c>
      <c r="E118">
        <v>80</v>
      </c>
      <c r="F118" s="11">
        <f>C118*E118/1000</f>
        <v>1.2</v>
      </c>
      <c r="G118" s="51"/>
    </row>
    <row r="119" spans="1:7" ht="26.25" thickBot="1" x14ac:dyDescent="0.3">
      <c r="A119" s="6"/>
      <c r="B119" s="96" t="s">
        <v>87</v>
      </c>
      <c r="C119" s="94" t="s">
        <v>73</v>
      </c>
      <c r="D119" s="94" t="s">
        <v>73</v>
      </c>
      <c r="G119" s="51"/>
    </row>
    <row r="120" spans="1:7" x14ac:dyDescent="0.25">
      <c r="A120" s="6"/>
      <c r="B120" s="6"/>
      <c r="C120" s="37"/>
      <c r="D120" s="37"/>
      <c r="G120" s="97"/>
    </row>
    <row r="121" spans="1:7" x14ac:dyDescent="0.25">
      <c r="A121" s="6"/>
      <c r="B121" s="6"/>
      <c r="G121" s="7"/>
    </row>
    <row r="122" spans="1:7" ht="21" x14ac:dyDescent="0.35">
      <c r="A122" s="6"/>
      <c r="B122" s="61" t="s">
        <v>88</v>
      </c>
      <c r="G122" s="98"/>
    </row>
    <row r="123" spans="1:7" ht="15.75" x14ac:dyDescent="0.25">
      <c r="B123" s="6" t="s">
        <v>89</v>
      </c>
      <c r="C123" s="99">
        <v>60</v>
      </c>
      <c r="E123">
        <v>35.9</v>
      </c>
      <c r="G123" s="100">
        <f>C123*E123/1000</f>
        <v>2.1539999999999999</v>
      </c>
    </row>
    <row r="124" spans="1:7" ht="15.75" thickBot="1" x14ac:dyDescent="0.3">
      <c r="B124" s="6"/>
      <c r="C124" s="99"/>
    </row>
    <row r="125" spans="1:7" ht="21.75" thickBot="1" x14ac:dyDescent="0.4">
      <c r="A125" s="8" t="s">
        <v>90</v>
      </c>
      <c r="B125" s="61" t="s">
        <v>91</v>
      </c>
      <c r="G125" s="51"/>
    </row>
    <row r="126" spans="1:7" x14ac:dyDescent="0.25">
      <c r="A126" s="6"/>
      <c r="B126" s="6"/>
      <c r="G126" s="62">
        <f>F130+F131+F132</f>
        <v>11.100000000000001</v>
      </c>
    </row>
    <row r="127" spans="1:7" x14ac:dyDescent="0.25">
      <c r="A127" s="6"/>
      <c r="B127" s="101" t="s">
        <v>47</v>
      </c>
      <c r="C127" s="102" t="s">
        <v>45</v>
      </c>
      <c r="D127" s="103"/>
    </row>
    <row r="128" spans="1:7" x14ac:dyDescent="0.25">
      <c r="A128" s="6"/>
      <c r="B128" s="101"/>
      <c r="C128" s="104">
        <v>1</v>
      </c>
      <c r="D128" s="105"/>
    </row>
    <row r="129" spans="1:7" x14ac:dyDescent="0.25">
      <c r="A129" s="6"/>
      <c r="B129" s="101"/>
      <c r="C129" s="106" t="s">
        <v>10</v>
      </c>
      <c r="D129" s="106" t="s">
        <v>11</v>
      </c>
    </row>
    <row r="130" spans="1:7" x14ac:dyDescent="0.25">
      <c r="A130" s="6"/>
      <c r="B130" s="107" t="s">
        <v>92</v>
      </c>
      <c r="C130" s="108">
        <v>5</v>
      </c>
      <c r="D130" s="108">
        <v>5</v>
      </c>
      <c r="E130">
        <v>520</v>
      </c>
      <c r="F130" s="11">
        <f>C130*E130/1000</f>
        <v>2.6</v>
      </c>
    </row>
    <row r="131" spans="1:7" x14ac:dyDescent="0.25">
      <c r="A131" s="6"/>
      <c r="B131" s="107" t="s">
        <v>93</v>
      </c>
      <c r="C131" s="108">
        <v>20</v>
      </c>
      <c r="D131" s="108">
        <v>20</v>
      </c>
      <c r="E131">
        <v>80</v>
      </c>
      <c r="F131">
        <f>C131*E131/1000</f>
        <v>1.6</v>
      </c>
    </row>
    <row r="132" spans="1:7" x14ac:dyDescent="0.25">
      <c r="A132" s="6"/>
      <c r="B132" s="107" t="s">
        <v>94</v>
      </c>
      <c r="C132" s="108">
        <v>100</v>
      </c>
      <c r="D132" s="108">
        <v>100</v>
      </c>
      <c r="E132">
        <v>69</v>
      </c>
      <c r="F132" s="11">
        <f>C132*E132/1000</f>
        <v>6.9</v>
      </c>
    </row>
    <row r="133" spans="1:7" x14ac:dyDescent="0.25">
      <c r="A133" s="6"/>
      <c r="B133" s="107" t="s">
        <v>17</v>
      </c>
      <c r="C133" s="108">
        <v>120</v>
      </c>
      <c r="D133" s="108">
        <v>120</v>
      </c>
    </row>
    <row r="134" spans="1:7" x14ac:dyDescent="0.25">
      <c r="A134" s="6"/>
      <c r="B134" s="109" t="s">
        <v>95</v>
      </c>
      <c r="C134" s="109" t="s">
        <v>73</v>
      </c>
      <c r="D134" s="110">
        <v>200</v>
      </c>
    </row>
    <row r="135" spans="1:7" x14ac:dyDescent="0.25">
      <c r="A135" s="6"/>
      <c r="B135" s="6"/>
      <c r="G135" s="51"/>
    </row>
    <row r="136" spans="1:7" x14ac:dyDescent="0.25">
      <c r="A136" s="6"/>
      <c r="B136" s="6"/>
      <c r="G136" s="51"/>
    </row>
    <row r="137" spans="1:7" x14ac:dyDescent="0.25">
      <c r="A137" s="6"/>
      <c r="B137" s="111" t="s">
        <v>96</v>
      </c>
      <c r="C137">
        <v>65</v>
      </c>
      <c r="E137">
        <v>23.96</v>
      </c>
      <c r="G137" s="112">
        <f>E137</f>
        <v>23.96</v>
      </c>
    </row>
    <row r="138" spans="1:7" x14ac:dyDescent="0.25">
      <c r="A138" s="6"/>
      <c r="B138" s="111"/>
    </row>
  </sheetData>
  <mergeCells count="8">
    <mergeCell ref="C51:D51"/>
    <mergeCell ref="C52:D52"/>
    <mergeCell ref="B113:B115"/>
    <mergeCell ref="C113:D113"/>
    <mergeCell ref="C114:D114"/>
    <mergeCell ref="B127:B129"/>
    <mergeCell ref="C127:D127"/>
    <mergeCell ref="C128:D128"/>
  </mergeCells>
  <hyperlinks>
    <hyperlink ref="B61" r:id="rId1" display="javascript:void(0);"/>
    <hyperlink ref="B64" r:id="rId2" tooltip="Открыть страницу о продукте" display="https://pbprog.ru/tk/pi-95"/>
    <hyperlink ref="B65" r:id="rId3" tooltip="Открыть страницу о продукте" display="https://pbprog.ru/tk/pi-102"/>
    <hyperlink ref="B66" r:id="rId4" tooltip="Открыть страницу о продукте" display="https://pbprog.ru/tk/pi-1179"/>
    <hyperlink ref="B67" r:id="rId5" tooltip="Открыть страницу о продукте" display="https://pbprog.ru/tk/pi-153"/>
    <hyperlink ref="B68" r:id="rId6" tooltip="Открыть страницу о продукте" display="https://pbprog.ru/tk/pi-1642"/>
    <hyperlink ref="B69" r:id="rId7" tooltip="Открыть страницу о продукте" display="https://pbprog.ru/tk/pi-1181"/>
    <hyperlink ref="B70" r:id="rId8" tooltip="Открыть страницу о продукте" display="https://pbprog.ru/tk/pi-1637"/>
    <hyperlink ref="B71" r:id="rId9" tooltip="Открыть страницу о продукте" display="https://pbprog.ru/tk/pi-1636"/>
    <hyperlink ref="B72" r:id="rId10" tooltip="Открыть страницу о продукте" display="https://pbprog.ru/tk/pi-39"/>
    <hyperlink ref="B77" r:id="rId11" tooltip="Открыть страницу о продукте" display="https://pbprog.ru/tk/pi-1219"/>
    <hyperlink ref="B78" r:id="rId12" tooltip="Открыть страницу о продукте" display="https://pbprog.ru/tk/pi-39"/>
    <hyperlink ref="B79" r:id="rId13" tooltip="Открыть страницу о продукте" display="https://pbprog.ru/tk/pi-327"/>
    <hyperlink ref="B80" r:id="rId14" tooltip="Открыть страницу о продукте" display="https://pbprog.ru/tk/pi-1647"/>
    <hyperlink ref="B87" r:id="rId15" display="javascript:void(0);"/>
    <hyperlink ref="B90" r:id="rId16" tooltip="Открыть страницу о продукте" display="https://pbprog.ru/tk/pi-941"/>
    <hyperlink ref="B91" r:id="rId17" tooltip="Открыть страницу о продукте" display="https://pbprog.ru/tk/pi-931"/>
    <hyperlink ref="B92" r:id="rId18" tooltip="Открыть страницу о продукте" display="https://pbprog.ru/tk/pi-1794"/>
    <hyperlink ref="B93" r:id="rId19" tooltip="Открыть страницу о продукте" display="https://pbprog.ru/tk/pi-743"/>
    <hyperlink ref="B95" r:id="rId20" tooltip="Открыть рецептуру блюда" display="https://pbprog.ru/tk/t1-519"/>
    <hyperlink ref="B96" r:id="rId21" tooltip="Открыть рецептуру блюда" display="https://pbprog.ru/tk/t1-520"/>
    <hyperlink ref="B97" r:id="rId22" tooltip="Открыть рецептуру блюда" display="https://pbprog.ru/tk/t1-521"/>
    <hyperlink ref="B102" r:id="rId23" display="javascript:void(0);"/>
    <hyperlink ref="B105" r:id="rId24" tooltip="Открыть страницу о продукте" display="https://pbprog.ru/tk/pi-1335"/>
    <hyperlink ref="B106" r:id="rId25" tooltip="Открыть страницу о продукте" display="https://pbprog.ru/tk/pi-255"/>
    <hyperlink ref="B107" r:id="rId26" tooltip="Открыть страницу о продукте" display="https://pbprog.ru/tk/pi-39"/>
    <hyperlink ref="B108" r:id="rId27" tooltip="Открыть страницу о продукте" display="https://pbprog.ru/tk/pi-727"/>
    <hyperlink ref="B110" r:id="rId28" tooltip="Открыть страницу о продукте" display="https://pbprog.ru/tk/pi-327"/>
    <hyperlink ref="B9" r:id="rId29" display="javascript:void(0);"/>
    <hyperlink ref="B15" r:id="rId30" tooltip="Открыть страницу о продукте" display="https://pbprog.ru/tk/pi-1620"/>
    <hyperlink ref="B16" r:id="rId31" tooltip="Открыть страницу о продукте" display="https://pbprog.ru/tk/pi-166"/>
    <hyperlink ref="B18" r:id="rId32" tooltip="Открыть страницу о продукте" display="https://pbprog.ru/tk/pi-39"/>
    <hyperlink ref="B19" r:id="rId33" tooltip="Открыть страницу о продукте" display="https://pbprog.ru/tk/pi-1159"/>
    <hyperlink ref="B20" r:id="rId34" tooltip="Открыть страницу о продукте" display="https://pbprog.ru/tk/pi-1651"/>
    <hyperlink ref="B21" r:id="rId35" tooltip="Открыть страницу о продукте" display="https://pbprog.ru/tk/pi-1653"/>
    <hyperlink ref="B23" r:id="rId36" tooltip="Открыть страницу о продукте" display="https://pbprog.ru/tk/pi-1335"/>
    <hyperlink ref="B24" r:id="rId37" tooltip="Открыть страницу о продукте" display="https://pbprog.ru/tk/pi-471"/>
    <hyperlink ref="B25" r:id="rId38" tooltip="Открыть страницу о продукте" display="https://pbprog.ru/tk/pi-1647"/>
    <hyperlink ref="B31" r:id="rId39" display="javascript:void(0);"/>
    <hyperlink ref="B35" r:id="rId40" tooltip="Открыть страницу о продукте" display="https://pbprog.ru/tk/pi-698"/>
    <hyperlink ref="B36" r:id="rId41" tooltip="Открыть страницу о продукте" display="https://pbprog.ru/tk/pi-39"/>
    <hyperlink ref="B37" r:id="rId42" tooltip="Открыть страницу о продукте" display="https://pbprog.ru/tk/pi-1653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2025-06-03T07:41:04Z</dcterms:modified>
</cp:coreProperties>
</file>