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22" i="1" l="1"/>
  <c r="F120" i="1"/>
  <c r="F117" i="1"/>
  <c r="E111" i="1"/>
  <c r="E110" i="1"/>
  <c r="E109" i="1"/>
  <c r="F105" i="1" s="1"/>
  <c r="E101" i="1"/>
  <c r="E100" i="1"/>
  <c r="E99" i="1"/>
  <c r="F82" i="1" s="1"/>
  <c r="E98" i="1"/>
  <c r="E96" i="1"/>
  <c r="E79" i="1"/>
  <c r="E78" i="1"/>
  <c r="E77" i="1"/>
  <c r="E76" i="1"/>
  <c r="F73" i="1"/>
  <c r="E69" i="1"/>
  <c r="E68" i="1"/>
  <c r="E67" i="1"/>
  <c r="E66" i="1"/>
  <c r="E65" i="1"/>
  <c r="E64" i="1"/>
  <c r="E62" i="1"/>
  <c r="E56" i="1"/>
  <c r="E55" i="1"/>
  <c r="E54" i="1"/>
  <c r="E53" i="1"/>
  <c r="F51" i="1"/>
  <c r="E47" i="1"/>
  <c r="F43" i="1"/>
  <c r="F39" i="1"/>
  <c r="F36" i="1"/>
  <c r="E36" i="1"/>
  <c r="E35" i="1"/>
  <c r="F35" i="1" s="1"/>
  <c r="F34" i="1"/>
  <c r="F31" i="1" s="1"/>
  <c r="E34" i="1"/>
  <c r="E29" i="1"/>
  <c r="E27" i="1"/>
  <c r="F20" i="1" s="1"/>
  <c r="E18" i="1"/>
  <c r="E17" i="1"/>
  <c r="E16" i="1"/>
  <c r="E15" i="1"/>
  <c r="E13" i="1"/>
  <c r="E12" i="1"/>
  <c r="E11" i="1"/>
  <c r="F6" i="1" s="1"/>
  <c r="F4" i="1" s="1"/>
</calcChain>
</file>

<file path=xl/sharedStrings.xml><?xml version="1.0" encoding="utf-8"?>
<sst xmlns="http://schemas.openxmlformats.org/spreadsheetml/2006/main" count="118" uniqueCount="84">
  <si>
    <t>3 день</t>
  </si>
  <si>
    <t>Суп молочный с макаронными изделиями №165</t>
  </si>
  <si>
    <t>Вид обработки: Варка</t>
  </si>
  <si>
    <t>РЕЦЕПТУРА (РАСКЛАДКА ПРОДУКТОВ) НА 200 ГРАММ НЕТТО БЛЮДА</t>
  </si>
  <si>
    <t>Продукт (полуфабрикат)</t>
  </si>
  <si>
    <t>Брутто, г</t>
  </si>
  <si>
    <t>Нетто, г</t>
  </si>
  <si>
    <t>молоко стерилизованное 3,2% жирности</t>
  </si>
  <si>
    <t>Вода</t>
  </si>
  <si>
    <t>Масло сливочноен</t>
  </si>
  <si>
    <t>Сахарный песок</t>
  </si>
  <si>
    <t>Макароны из муки в/с</t>
  </si>
  <si>
    <t>Лапша</t>
  </si>
  <si>
    <t>Вермишель</t>
  </si>
  <si>
    <t>Макаронные изделия, высшего сорта, яичные</t>
  </si>
  <si>
    <t>Чай с сахаром №268</t>
  </si>
  <si>
    <t>Вес блюда: </t>
  </si>
  <si>
    <t>ПЕРЕСЧИТАТЬ</t>
  </si>
  <si>
    <r>
      <t xml:space="preserve">Источник: </t>
    </r>
    <r>
      <rPr>
        <b/>
        <sz val="10"/>
        <color rgb="FF000000"/>
        <rFont val="Calibri"/>
        <family val="2"/>
        <charset val="204"/>
        <scheme val="minor"/>
      </rPr>
      <t>Сборник рецептур на продукцию для обучающихся во всех образовательных учреждениях.</t>
    </r>
  </si>
  <si>
    <t>Чай высшего сорта</t>
  </si>
  <si>
    <t>650</t>
  </si>
  <si>
    <t>80</t>
  </si>
  <si>
    <t>Бутерброд с сыром  №3</t>
  </si>
  <si>
    <t>Сыр</t>
  </si>
  <si>
    <t>550</t>
  </si>
  <si>
    <t>Хлеб пшеничный</t>
  </si>
  <si>
    <t>Батон</t>
  </si>
  <si>
    <t>Плоды свежие (Банан)</t>
  </si>
  <si>
    <t>Фрукты (банан)</t>
  </si>
  <si>
    <t>Овощи натуральные свежие (огурцы) №71</t>
  </si>
  <si>
    <t>Овощи натуральные свежие.</t>
  </si>
  <si>
    <t>Расход сырья и полуфабрикатов</t>
  </si>
  <si>
    <t>1 порц</t>
  </si>
  <si>
    <t>Наименование сырья</t>
  </si>
  <si>
    <t xml:space="preserve"> огурцы свежие</t>
  </si>
  <si>
    <t>Выход</t>
  </si>
  <si>
    <t xml:space="preserve">Суп картофельный с  (пшенной крупой) №61 </t>
  </si>
  <si>
    <t>Картофель</t>
  </si>
  <si>
    <t>Морковь</t>
  </si>
  <si>
    <t>Лук репчатый</t>
  </si>
  <si>
    <t>Масло растительное</t>
  </si>
  <si>
    <t>Крупа перловая</t>
  </si>
  <si>
    <t>  или Крупа овсяная</t>
  </si>
  <si>
    <t>  или Пшеничная крупа</t>
  </si>
  <si>
    <t>  или Крупа манная</t>
  </si>
  <si>
    <t>  или Рис, зерно продовольственное</t>
  </si>
  <si>
    <t>  или Масло сливочное</t>
  </si>
  <si>
    <t>  или Овсяные хлопья "Геркулес"</t>
  </si>
  <si>
    <t>Крупа рисовая</t>
  </si>
  <si>
    <t>или Крупа пшено шлифованное</t>
  </si>
  <si>
    <t>или Бульон куриный</t>
  </si>
  <si>
    <t>или Бульон мясной</t>
  </si>
  <si>
    <t>Соль пищевая йодированная</t>
  </si>
  <si>
    <t>Макаронные изделия отварные №291</t>
  </si>
  <si>
    <t>Макаронные изделия</t>
  </si>
  <si>
    <t>Соль поваренная пищевая</t>
  </si>
  <si>
    <t>Масло сливочное</t>
  </si>
  <si>
    <t>Гуляш из свинины №260</t>
  </si>
  <si>
    <r>
      <t>Вид обработки: </t>
    </r>
    <r>
      <rPr>
        <b/>
        <sz val="9"/>
        <color rgb="FF636363"/>
        <rFont val="Arial"/>
        <family val="2"/>
        <charset val="204"/>
      </rPr>
      <t>Тушение</t>
    </r>
  </si>
  <si>
    <r>
      <t xml:space="preserve">Источник: </t>
    </r>
    <r>
      <rPr>
        <b/>
        <sz val="9"/>
        <color rgb="FF000000"/>
        <rFont val="Arial"/>
        <family val="2"/>
        <charset val="204"/>
      </rPr>
      <t>Сборник рецептур на продукцию для обучающихся во всех образовательных учреждениях.</t>
    </r>
  </si>
  <si>
    <t>РЕЦЕПТУРА (РАСКЛАДКА ПРОДУКТОВ) НА 100 ГРАММ НЕТТО БЛЮДА</t>
  </si>
  <si>
    <t>Говядина, лопаточная часть (заплечная)</t>
  </si>
  <si>
    <t>  или Говядина, лопаточная часть (плечевая)</t>
  </si>
  <si>
    <t>  или Говядина, подлопаточная часть</t>
  </si>
  <si>
    <t>  или Говядина, грудинка (мякоть)</t>
  </si>
  <si>
    <t>  или Говядина, покромка</t>
  </si>
  <si>
    <t>  или Свинина, лопаточная часть</t>
  </si>
  <si>
    <t>  или Свинина, шейная часть (мякоть)</t>
  </si>
  <si>
    <t>Томат-пюре</t>
  </si>
  <si>
    <t>Мука пшеничная</t>
  </si>
  <si>
    <r>
      <t>  ~ </t>
    </r>
    <r>
      <rPr>
        <i/>
        <sz val="9"/>
        <color rgb="FF464646"/>
        <rFont val="Arial"/>
        <family val="2"/>
        <charset val="204"/>
      </rPr>
      <t>Масса тушеного мяса</t>
    </r>
  </si>
  <si>
    <t>-</t>
  </si>
  <si>
    <r>
      <t>  ~ </t>
    </r>
    <r>
      <rPr>
        <i/>
        <sz val="9"/>
        <color rgb="FF464646"/>
        <rFont val="Arial"/>
        <family val="2"/>
        <charset val="204"/>
      </rPr>
      <t>Масса соуса</t>
    </r>
  </si>
  <si>
    <t>Компот из смеси сухофруктов №508</t>
  </si>
  <si>
    <t>1 порц.</t>
  </si>
  <si>
    <t>брутто, г</t>
  </si>
  <si>
    <t>нетто, г</t>
  </si>
  <si>
    <t>Смесь сухофруктов</t>
  </si>
  <si>
    <r>
      <t xml:space="preserve">Выход: </t>
    </r>
    <r>
      <rPr>
        <sz val="10"/>
        <color theme="1"/>
        <rFont val="Times New Roman"/>
        <family val="1"/>
        <charset val="204"/>
      </rPr>
      <t>200</t>
    </r>
  </si>
  <si>
    <t>Хлеб ржано-пшеничный №516</t>
  </si>
  <si>
    <t>Хлеб ржано-пшеничный</t>
  </si>
  <si>
    <t>Кефир №280</t>
  </si>
  <si>
    <t>Кефир</t>
  </si>
  <si>
    <t>Декор сложный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</si>
</sst>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.5"/>
      <color rgb="FF000000"/>
      <name val="Arial"/>
      <family val="2"/>
      <charset val="204"/>
    </font>
    <font>
      <sz val="12"/>
      <color rgb="FF3E3E3E"/>
      <name val="Arial"/>
      <family val="2"/>
      <charset val="204"/>
    </font>
    <font>
      <sz val="10.5"/>
      <color rgb="FF464646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0.5"/>
      <color rgb="FF464646"/>
      <name val="Arial"/>
      <family val="2"/>
      <charset val="204"/>
    </font>
    <font>
      <b/>
      <sz val="10.5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rgb="FF636363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u/>
      <sz val="11"/>
      <color rgb="FF0000FF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2"/>
      <color rgb="FF636363"/>
      <name val="Calibri"/>
      <family val="2"/>
      <charset val="204"/>
      <scheme val="minor"/>
    </font>
    <font>
      <sz val="10"/>
      <color rgb="FF464646"/>
      <name val="Calibri"/>
      <family val="2"/>
      <charset val="204"/>
      <scheme val="minor"/>
    </font>
    <font>
      <sz val="10"/>
      <color rgb="FF464646"/>
      <name val="Arial"/>
      <family val="2"/>
      <charset val="204"/>
    </font>
    <font>
      <b/>
      <sz val="10"/>
      <color rgb="FF464646"/>
      <name val="Arial"/>
      <family val="2"/>
      <charset val="204"/>
    </font>
    <font>
      <sz val="11"/>
      <color rgb="FF464646"/>
      <name val="Calibri"/>
      <family val="2"/>
      <charset val="204"/>
      <scheme val="minor"/>
    </font>
    <font>
      <sz val="11"/>
      <color rgb="FF464646"/>
      <name val="Arial"/>
      <family val="2"/>
      <charset val="204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3.5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464646"/>
      <name val="Arial"/>
      <family val="2"/>
      <charset val="204"/>
    </font>
    <font>
      <b/>
      <sz val="9"/>
      <color rgb="FF464646"/>
      <name val="Arial"/>
      <family val="2"/>
      <charset val="204"/>
    </font>
    <font>
      <sz val="10"/>
      <color rgb="FF636363"/>
      <name val="Arial"/>
      <family val="2"/>
      <charset val="204"/>
    </font>
    <font>
      <sz val="9"/>
      <color rgb="FF636363"/>
      <name val="Arial"/>
      <family val="2"/>
      <charset val="204"/>
    </font>
    <font>
      <b/>
      <sz val="9"/>
      <color rgb="FF636363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9"/>
      <color rgb="FF464646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/>
      <right/>
      <top style="medium">
        <color rgb="FFE4E4E4"/>
      </top>
      <bottom style="medium">
        <color rgb="FFE4E4E4"/>
      </bottom>
      <diagonal/>
    </border>
    <border>
      <left/>
      <right style="medium">
        <color rgb="FFE4E4E4"/>
      </right>
      <top/>
      <bottom style="medium">
        <color rgb="FFE4E4E4"/>
      </bottom>
      <diagonal/>
    </border>
    <border>
      <left/>
      <right/>
      <top/>
      <bottom style="medium">
        <color rgb="FFE4E4E4"/>
      </bottom>
      <diagonal/>
    </border>
    <border>
      <left style="medium">
        <color rgb="FFE4E4E4"/>
      </left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 style="medium">
        <color rgb="FFE4E4E4"/>
      </left>
      <right/>
      <top style="medium">
        <color rgb="FFE4E4E4"/>
      </top>
      <bottom style="medium">
        <color rgb="FFE4E4E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E4E4E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9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0" xfId="0" applyFont="1" applyFill="1"/>
    <xf numFmtId="2" fontId="2" fillId="2" borderId="1" xfId="0" applyNumberFormat="1" applyFont="1" applyFill="1" applyBorder="1"/>
    <xf numFmtId="0" fontId="3" fillId="2" borderId="0" xfId="0" applyFont="1" applyFill="1"/>
    <xf numFmtId="0" fontId="0" fillId="0" borderId="0" xfId="0" applyAlignment="1">
      <alignment horizontal="left"/>
    </xf>
    <xf numFmtId="2" fontId="4" fillId="0" borderId="0" xfId="0" applyNumberFormat="1" applyFont="1"/>
    <xf numFmtId="0" fontId="2" fillId="0" borderId="0" xfId="0" applyFont="1" applyAlignment="1">
      <alignment horizontal="left" vertical="center"/>
    </xf>
    <xf numFmtId="2" fontId="4" fillId="3" borderId="0" xfId="0" applyNumberFormat="1" applyFont="1" applyFill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4" borderId="4" xfId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2" fontId="0" fillId="0" borderId="0" xfId="0" applyNumberFormat="1"/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0" fillId="0" borderId="0" xfId="0" applyFont="1"/>
    <xf numFmtId="2" fontId="0" fillId="0" borderId="0" xfId="0" applyNumberFormat="1" applyFont="1"/>
    <xf numFmtId="0" fontId="2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/>
    <xf numFmtId="49" fontId="12" fillId="0" borderId="0" xfId="0" applyNumberFormat="1" applyFont="1" applyFill="1" applyBorder="1" applyAlignment="1" applyProtection="1"/>
    <xf numFmtId="49" fontId="11" fillId="0" borderId="0" xfId="0" applyNumberFormat="1" applyFont="1" applyFill="1" applyBorder="1" applyAlignment="1" applyProtection="1">
      <alignment horizontal="right"/>
    </xf>
    <xf numFmtId="2" fontId="4" fillId="3" borderId="0" xfId="0" applyNumberFormat="1" applyFont="1" applyFill="1" applyAlignment="1">
      <alignment horizontal="right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right"/>
    </xf>
    <xf numFmtId="2" fontId="4" fillId="0" borderId="0" xfId="0" applyNumberFormat="1" applyFont="1" applyAlignment="1">
      <alignment horizontal="right"/>
    </xf>
    <xf numFmtId="0" fontId="14" fillId="0" borderId="0" xfId="0" applyNumberFormat="1" applyFont="1" applyFill="1" applyBorder="1" applyAlignment="1" applyProtection="1">
      <alignment horizontal="left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Alignment="1">
      <alignment horizontal="right"/>
    </xf>
    <xf numFmtId="0" fontId="22" fillId="4" borderId="2" xfId="0" applyFont="1" applyFill="1" applyBorder="1" applyAlignment="1">
      <alignment vertical="center" wrapText="1"/>
    </xf>
    <xf numFmtId="0" fontId="23" fillId="4" borderId="6" xfId="0" applyFont="1" applyFill="1" applyBorder="1" applyAlignment="1">
      <alignment wrapText="1"/>
    </xf>
    <xf numFmtId="0" fontId="23" fillId="4" borderId="7" xfId="0" applyFont="1" applyFill="1" applyBorder="1" applyAlignment="1">
      <alignment wrapText="1"/>
    </xf>
    <xf numFmtId="0" fontId="24" fillId="0" borderId="0" xfId="0" applyNumberFormat="1" applyFont="1" applyFill="1" applyBorder="1" applyAlignment="1" applyProtection="1">
      <alignment horizontal="right"/>
    </xf>
    <xf numFmtId="164" fontId="11" fillId="0" borderId="0" xfId="0" applyNumberFormat="1" applyFont="1" applyFill="1" applyBorder="1" applyAlignment="1" applyProtection="1">
      <alignment horizontal="right"/>
    </xf>
    <xf numFmtId="0" fontId="25" fillId="4" borderId="2" xfId="1" applyFont="1" applyFill="1" applyBorder="1" applyAlignment="1">
      <alignment vertical="center" wrapText="1"/>
    </xf>
    <xf numFmtId="0" fontId="21" fillId="4" borderId="6" xfId="0" applyNumberFormat="1" applyFont="1" applyFill="1" applyBorder="1" applyAlignment="1">
      <alignment horizontal="left" vertical="top" wrapText="1"/>
    </xf>
    <xf numFmtId="49" fontId="12" fillId="0" borderId="0" xfId="0" applyNumberFormat="1" applyFont="1" applyFill="1" applyBorder="1" applyAlignment="1" applyProtection="1">
      <alignment horizontal="right"/>
    </xf>
    <xf numFmtId="0" fontId="21" fillId="4" borderId="0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2" fontId="26" fillId="0" borderId="0" xfId="0" applyNumberFormat="1" applyFont="1"/>
    <xf numFmtId="2" fontId="26" fillId="3" borderId="0" xfId="0" applyNumberFormat="1" applyFont="1" applyFill="1"/>
    <xf numFmtId="0" fontId="24" fillId="0" borderId="0" xfId="0" applyFont="1"/>
    <xf numFmtId="0" fontId="27" fillId="0" borderId="8" xfId="0" applyFont="1" applyBorder="1" applyAlignment="1">
      <alignment horizontal="left" vertical="center"/>
    </xf>
    <xf numFmtId="0" fontId="0" fillId="0" borderId="8" xfId="0" applyBorder="1"/>
    <xf numFmtId="0" fontId="28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center" vertical="center" wrapText="1"/>
    </xf>
    <xf numFmtId="0" fontId="4" fillId="0" borderId="0" xfId="0" applyFont="1"/>
    <xf numFmtId="0" fontId="0" fillId="0" borderId="8" xfId="0" applyBorder="1" applyAlignment="1">
      <alignment horizontal="left" vertical="center" wrapText="1"/>
    </xf>
    <xf numFmtId="0" fontId="28" fillId="0" borderId="8" xfId="0" applyFont="1" applyBorder="1" applyAlignment="1">
      <alignment vertical="center" wrapText="1"/>
    </xf>
    <xf numFmtId="0" fontId="2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29" fillId="4" borderId="2" xfId="0" applyFont="1" applyFill="1" applyBorder="1" applyAlignment="1">
      <alignment horizontal="left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30" fillId="4" borderId="4" xfId="0" applyNumberFormat="1" applyFont="1" applyFill="1" applyBorder="1" applyAlignment="1">
      <alignment horizontal="center" vertical="center" wrapText="1"/>
    </xf>
    <xf numFmtId="0" fontId="30" fillId="4" borderId="5" xfId="0" applyNumberFormat="1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30" fillId="4" borderId="5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16" fontId="30" fillId="4" borderId="4" xfId="0" applyNumberFormat="1" applyFont="1" applyFill="1" applyBorder="1" applyAlignment="1">
      <alignment horizontal="center" vertical="center" wrapText="1"/>
    </xf>
    <xf numFmtId="16" fontId="30" fillId="4" borderId="5" xfId="0" applyNumberFormat="1" applyFont="1" applyFill="1" applyBorder="1" applyAlignment="1">
      <alignment horizontal="center" vertical="center" wrapText="1"/>
    </xf>
    <xf numFmtId="0" fontId="30" fillId="4" borderId="9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8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9" fillId="4" borderId="4" xfId="0" applyFont="1" applyFill="1" applyBorder="1" applyAlignment="1">
      <alignment horizontal="left" vertical="center" wrapText="1"/>
    </xf>
    <xf numFmtId="0" fontId="36" fillId="4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7" fillId="0" borderId="16" xfId="0" applyFont="1" applyBorder="1" applyAlignment="1">
      <alignment vertical="center" wrapText="1"/>
    </xf>
    <xf numFmtId="0" fontId="38" fillId="0" borderId="16" xfId="0" applyFont="1" applyBorder="1" applyAlignment="1">
      <alignment vertical="center" wrapText="1"/>
    </xf>
    <xf numFmtId="0" fontId="9" fillId="4" borderId="0" xfId="0" applyFont="1" applyFill="1" applyBorder="1" applyAlignment="1">
      <alignment horizontal="center" vertical="center" wrapText="1"/>
    </xf>
    <xf numFmtId="2" fontId="4" fillId="5" borderId="0" xfId="0" applyNumberFormat="1" applyFont="1" applyFill="1"/>
    <xf numFmtId="0" fontId="0" fillId="0" borderId="0" xfId="0" applyAlignment="1">
      <alignment horizontal="center"/>
    </xf>
    <xf numFmtId="2" fontId="39" fillId="3" borderId="0" xfId="0" applyNumberFormat="1" applyFont="1" applyFill="1"/>
    <xf numFmtId="0" fontId="39" fillId="5" borderId="0" xfId="0" applyFont="1" applyFill="1"/>
    <xf numFmtId="0" fontId="39" fillId="3" borderId="0" xfId="0" applyFon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0</xdr:col>
      <xdr:colOff>914400</xdr:colOff>
      <xdr:row>22</xdr:row>
      <xdr:rowOff>38100</xdr:rowOff>
    </xdr:to>
    <xdr:pic>
      <xdr:nvPicPr>
        <xdr:cNvPr id="2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49863375"/>
          <a:ext cx="914400" cy="2286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914400</xdr:colOff>
      <xdr:row>22</xdr:row>
      <xdr:rowOff>38100</xdr:rowOff>
    </xdr:to>
    <xdr:pic>
      <xdr:nvPicPr>
        <xdr:cNvPr id="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49863375"/>
          <a:ext cx="914400" cy="22860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bprog.ru/tk/pi-229" TargetMode="External"/><Relationship Id="rId18" Type="http://schemas.openxmlformats.org/officeDocument/2006/relationships/hyperlink" Target="https://pbprog.ru/tk/pi-256" TargetMode="External"/><Relationship Id="rId26" Type="http://schemas.openxmlformats.org/officeDocument/2006/relationships/hyperlink" Target="javascript:void(0);" TargetMode="External"/><Relationship Id="rId39" Type="http://schemas.openxmlformats.org/officeDocument/2006/relationships/hyperlink" Target="https://pbprog.ru/tk/pi-698" TargetMode="External"/><Relationship Id="rId21" Type="http://schemas.openxmlformats.org/officeDocument/2006/relationships/hyperlink" Target="https://pbprog.ru/tk/pi-153" TargetMode="External"/><Relationship Id="rId34" Type="http://schemas.openxmlformats.org/officeDocument/2006/relationships/hyperlink" Target="https://pbprog.ru/tk/pi-1181" TargetMode="External"/><Relationship Id="rId42" Type="http://schemas.openxmlformats.org/officeDocument/2006/relationships/hyperlink" Target="https://pbprog.ru/tk/pi-805" TargetMode="External"/><Relationship Id="rId7" Type="http://schemas.openxmlformats.org/officeDocument/2006/relationships/hyperlink" Target="https://pbprog.ru/tk/pi-327" TargetMode="External"/><Relationship Id="rId2" Type="http://schemas.openxmlformats.org/officeDocument/2006/relationships/hyperlink" Target="https://pbprog.ru/tk/pi-1651" TargetMode="External"/><Relationship Id="rId16" Type="http://schemas.openxmlformats.org/officeDocument/2006/relationships/hyperlink" Target="https://pbprog.ru/tk/pi-166" TargetMode="External"/><Relationship Id="rId29" Type="http://schemas.openxmlformats.org/officeDocument/2006/relationships/hyperlink" Target="https://pbprog.ru/tk/pi-563" TargetMode="External"/><Relationship Id="rId1" Type="http://schemas.openxmlformats.org/officeDocument/2006/relationships/hyperlink" Target="https://pbprog.ru/tk/pi-253" TargetMode="External"/><Relationship Id="rId6" Type="http://schemas.openxmlformats.org/officeDocument/2006/relationships/hyperlink" Target="https://pbprog.ru/tk/pi-1653" TargetMode="External"/><Relationship Id="rId11" Type="http://schemas.openxmlformats.org/officeDocument/2006/relationships/hyperlink" Target="https://pbprog.ru/tk/pi-39" TargetMode="External"/><Relationship Id="rId24" Type="http://schemas.openxmlformats.org/officeDocument/2006/relationships/hyperlink" Target="https://pbprog.ru/tk/pi-327" TargetMode="External"/><Relationship Id="rId32" Type="http://schemas.openxmlformats.org/officeDocument/2006/relationships/hyperlink" Target="https://pbprog.ru/tk/pi-571" TargetMode="External"/><Relationship Id="rId37" Type="http://schemas.openxmlformats.org/officeDocument/2006/relationships/hyperlink" Target="https://pbprog.ru/tk/pi-1182" TargetMode="External"/><Relationship Id="rId40" Type="http://schemas.openxmlformats.org/officeDocument/2006/relationships/hyperlink" Target="https://pbprog.ru/tk/pi-39" TargetMode="External"/><Relationship Id="rId45" Type="http://schemas.openxmlformats.org/officeDocument/2006/relationships/hyperlink" Target="https://pbprog.ru/tk/pi-369" TargetMode="External"/><Relationship Id="rId5" Type="http://schemas.openxmlformats.org/officeDocument/2006/relationships/hyperlink" Target="https://pbprog.ru/tk/pi-1275" TargetMode="External"/><Relationship Id="rId15" Type="http://schemas.openxmlformats.org/officeDocument/2006/relationships/hyperlink" Target="https://pbprog.ru/tk/pi-480" TargetMode="External"/><Relationship Id="rId23" Type="http://schemas.openxmlformats.org/officeDocument/2006/relationships/hyperlink" Target="https://pbprog.ru/tk/pi-39" TargetMode="External"/><Relationship Id="rId28" Type="http://schemas.openxmlformats.org/officeDocument/2006/relationships/hyperlink" Target="https://pbprog.ru/tk/pi-561" TargetMode="External"/><Relationship Id="rId36" Type="http://schemas.openxmlformats.org/officeDocument/2006/relationships/hyperlink" Target="https://pbprog.ru/tk/pi-1642" TargetMode="External"/><Relationship Id="rId10" Type="http://schemas.openxmlformats.org/officeDocument/2006/relationships/hyperlink" Target="https://pbprog.ru/tk/t1-35" TargetMode="External"/><Relationship Id="rId19" Type="http://schemas.openxmlformats.org/officeDocument/2006/relationships/hyperlink" Target="https://pbprog.ru/tk/pi-42" TargetMode="External"/><Relationship Id="rId31" Type="http://schemas.openxmlformats.org/officeDocument/2006/relationships/hyperlink" Target="https://pbprog.ru/tk/pi-565" TargetMode="External"/><Relationship Id="rId44" Type="http://schemas.openxmlformats.org/officeDocument/2006/relationships/hyperlink" Target="https://pbprog.ru/tk/pi-153" TargetMode="External"/><Relationship Id="rId4" Type="http://schemas.openxmlformats.org/officeDocument/2006/relationships/hyperlink" Target="https://pbprog.ru/tk/pi-39" TargetMode="External"/><Relationship Id="rId9" Type="http://schemas.openxmlformats.org/officeDocument/2006/relationships/hyperlink" Target="https://pbprog.ru/tk/pi-244" TargetMode="External"/><Relationship Id="rId14" Type="http://schemas.openxmlformats.org/officeDocument/2006/relationships/hyperlink" Target="https://pbprog.ru/tk/pi-206" TargetMode="External"/><Relationship Id="rId22" Type="http://schemas.openxmlformats.org/officeDocument/2006/relationships/hyperlink" Target="https://pbprog.ru/tk/pi-1219" TargetMode="External"/><Relationship Id="rId27" Type="http://schemas.openxmlformats.org/officeDocument/2006/relationships/hyperlink" Target="https://pbprog.ru/tk/pi-562" TargetMode="External"/><Relationship Id="rId30" Type="http://schemas.openxmlformats.org/officeDocument/2006/relationships/hyperlink" Target="https://pbprog.ru/tk/pi-564" TargetMode="External"/><Relationship Id="rId35" Type="http://schemas.openxmlformats.org/officeDocument/2006/relationships/hyperlink" Target="https://pbprog.ru/tk/pi-153" TargetMode="External"/><Relationship Id="rId43" Type="http://schemas.openxmlformats.org/officeDocument/2006/relationships/hyperlink" Target="https://pbprog.ru/tk/pi-369" TargetMode="External"/><Relationship Id="rId8" Type="http://schemas.openxmlformats.org/officeDocument/2006/relationships/hyperlink" Target="https://pbprog.ru/tk/pi-244" TargetMode="External"/><Relationship Id="rId3" Type="http://schemas.openxmlformats.org/officeDocument/2006/relationships/hyperlink" Target="https://pbprog.ru/tk/pi-1159" TargetMode="External"/><Relationship Id="rId12" Type="http://schemas.openxmlformats.org/officeDocument/2006/relationships/hyperlink" Target="https://pbprog.ru/tk/pi-102" TargetMode="External"/><Relationship Id="rId17" Type="http://schemas.openxmlformats.org/officeDocument/2006/relationships/hyperlink" Target="https://pbprog.ru/tk/pi-265" TargetMode="External"/><Relationship Id="rId25" Type="http://schemas.openxmlformats.org/officeDocument/2006/relationships/hyperlink" Target="https://pbprog.ru/tk/pi-1647" TargetMode="External"/><Relationship Id="rId33" Type="http://schemas.openxmlformats.org/officeDocument/2006/relationships/hyperlink" Target="https://pbprog.ru/tk/pi-573" TargetMode="External"/><Relationship Id="rId38" Type="http://schemas.openxmlformats.org/officeDocument/2006/relationships/hyperlink" Target="javascript:void(0);" TargetMode="External"/><Relationship Id="rId46" Type="http://schemas.openxmlformats.org/officeDocument/2006/relationships/drawing" Target="../drawings/drawing1.xml"/><Relationship Id="rId20" Type="http://schemas.openxmlformats.org/officeDocument/2006/relationships/hyperlink" Target="https://pbprog.ru/tk/pi-964" TargetMode="External"/><Relationship Id="rId41" Type="http://schemas.openxmlformats.org/officeDocument/2006/relationships/hyperlink" Target="https://pbprog.ru/tk/pi-16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24"/>
  <sheetViews>
    <sheetView tabSelected="1" topLeftCell="A112" workbookViewId="0">
      <selection activeCell="A4" sqref="A4:Q124"/>
    </sheetView>
  </sheetViews>
  <sheetFormatPr defaultRowHeight="15" x14ac:dyDescent="0.25"/>
  <sheetData>
    <row r="3" spans="1:17" ht="15.75" thickBot="1" x14ac:dyDescent="0.3"/>
    <row r="4" spans="1:17" ht="21.75" thickBot="1" x14ac:dyDescent="0.4">
      <c r="A4" s="1" t="s">
        <v>0</v>
      </c>
      <c r="B4" s="2"/>
      <c r="C4" s="2"/>
      <c r="D4" s="2"/>
      <c r="E4" s="2"/>
      <c r="F4" s="3">
        <f>F6+F20+F31+F39+F43+F51+F73+F82+F105+F117+F120+F122</f>
        <v>175.32559740000002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5"/>
      <c r="F5" s="6"/>
    </row>
    <row r="6" spans="1:17" ht="21" x14ac:dyDescent="0.25">
      <c r="A6" s="7" t="s">
        <v>1</v>
      </c>
      <c r="F6" s="8">
        <f>E11+E12+E13+E15+E16+E17+E18</f>
        <v>12.096</v>
      </c>
    </row>
    <row r="7" spans="1:17" x14ac:dyDescent="0.25">
      <c r="A7" s="5"/>
      <c r="F7" s="6"/>
    </row>
    <row r="8" spans="1:17" x14ac:dyDescent="0.25">
      <c r="A8" s="9" t="s">
        <v>2</v>
      </c>
      <c r="F8" s="6"/>
    </row>
    <row r="9" spans="1:17" ht="15.75" thickBot="1" x14ac:dyDescent="0.3">
      <c r="A9" s="10" t="s">
        <v>3</v>
      </c>
      <c r="F9" s="6"/>
    </row>
    <row r="10" spans="1:17" ht="41.25" thickBot="1" x14ac:dyDescent="0.3">
      <c r="A10" s="11" t="s">
        <v>4</v>
      </c>
      <c r="B10" s="12" t="s">
        <v>5</v>
      </c>
      <c r="C10" s="13" t="s">
        <v>6</v>
      </c>
      <c r="F10" s="6"/>
    </row>
    <row r="11" spans="1:17" ht="90.75" thickBot="1" x14ac:dyDescent="0.3">
      <c r="A11" s="14" t="s">
        <v>7</v>
      </c>
      <c r="B11" s="15">
        <v>140</v>
      </c>
      <c r="C11" s="16">
        <v>140</v>
      </c>
      <c r="D11">
        <v>69</v>
      </c>
      <c r="E11" s="17">
        <f>B11*D11/1000</f>
        <v>9.66</v>
      </c>
      <c r="F11" s="6"/>
    </row>
    <row r="12" spans="1:17" ht="15.75" thickBot="1" x14ac:dyDescent="0.3">
      <c r="A12" s="14" t="s">
        <v>8</v>
      </c>
      <c r="B12" s="15">
        <v>60</v>
      </c>
      <c r="C12" s="16">
        <v>60</v>
      </c>
      <c r="D12">
        <v>0</v>
      </c>
      <c r="E12" s="17">
        <f>B12*D12/1000</f>
        <v>0</v>
      </c>
      <c r="F12" s="6"/>
    </row>
    <row r="13" spans="1:17" ht="45.75" thickBot="1" x14ac:dyDescent="0.3">
      <c r="A13" s="14" t="s">
        <v>9</v>
      </c>
      <c r="B13" s="15">
        <v>2</v>
      </c>
      <c r="C13" s="16">
        <v>2</v>
      </c>
      <c r="D13">
        <v>1100</v>
      </c>
      <c r="E13" s="17">
        <f t="shared" ref="E13:E18" si="0">B13*D13/1000</f>
        <v>2.2000000000000002</v>
      </c>
      <c r="F13" s="6"/>
    </row>
    <row r="14" spans="1:17" ht="30.75" thickBot="1" x14ac:dyDescent="0.3">
      <c r="A14" s="14" t="s">
        <v>10</v>
      </c>
      <c r="B14" s="15">
        <v>1.6</v>
      </c>
      <c r="C14" s="16">
        <v>1.6</v>
      </c>
      <c r="D14">
        <v>80</v>
      </c>
      <c r="E14" s="17"/>
      <c r="F14" s="6"/>
    </row>
    <row r="15" spans="1:17" ht="45.75" thickBot="1" x14ac:dyDescent="0.3">
      <c r="A15" s="14" t="s">
        <v>11</v>
      </c>
      <c r="B15" s="18">
        <v>4</v>
      </c>
      <c r="C15" s="19">
        <v>4</v>
      </c>
      <c r="D15" s="20"/>
      <c r="E15" s="21">
        <f t="shared" si="0"/>
        <v>0</v>
      </c>
      <c r="F15" s="6"/>
    </row>
    <row r="16" spans="1:17" ht="15.75" thickBot="1" x14ac:dyDescent="0.3">
      <c r="A16" s="14" t="s">
        <v>12</v>
      </c>
      <c r="B16" s="15">
        <v>4</v>
      </c>
      <c r="C16" s="16">
        <v>4</v>
      </c>
      <c r="E16" s="17">
        <f t="shared" si="0"/>
        <v>0</v>
      </c>
      <c r="F16" s="6"/>
    </row>
    <row r="17" spans="1:6" ht="30.75" thickBot="1" x14ac:dyDescent="0.3">
      <c r="A17" s="14" t="s">
        <v>13</v>
      </c>
      <c r="B17" s="15">
        <v>4</v>
      </c>
      <c r="C17" s="16">
        <v>4</v>
      </c>
      <c r="D17">
        <v>59</v>
      </c>
      <c r="E17" s="17">
        <f t="shared" si="0"/>
        <v>0.23599999999999999</v>
      </c>
      <c r="F17" s="6"/>
    </row>
    <row r="18" spans="1:6" ht="90.75" thickBot="1" x14ac:dyDescent="0.3">
      <c r="A18" s="14" t="s">
        <v>14</v>
      </c>
      <c r="B18" s="15">
        <v>4</v>
      </c>
      <c r="C18" s="16">
        <v>4</v>
      </c>
      <c r="E18" s="17">
        <f t="shared" si="0"/>
        <v>0</v>
      </c>
      <c r="F18" s="6"/>
    </row>
    <row r="19" spans="1:6" x14ac:dyDescent="0.25">
      <c r="A19" s="5"/>
      <c r="F19" s="6"/>
    </row>
    <row r="20" spans="1:6" ht="21" x14ac:dyDescent="0.25">
      <c r="A20" s="22" t="s">
        <v>15</v>
      </c>
      <c r="B20" s="23"/>
      <c r="C20" s="23"/>
      <c r="D20" s="24"/>
      <c r="E20" s="25"/>
      <c r="F20" s="26">
        <f>E27+E29</f>
        <v>1.06</v>
      </c>
    </row>
    <row r="21" spans="1:6" x14ac:dyDescent="0.25">
      <c r="A21" s="27" t="s">
        <v>16</v>
      </c>
      <c r="B21" s="23"/>
      <c r="C21" s="23"/>
      <c r="D21" s="24"/>
      <c r="E21" s="28"/>
      <c r="F21" s="29"/>
    </row>
    <row r="22" spans="1:6" x14ac:dyDescent="0.25">
      <c r="A22" s="30"/>
      <c r="B22" s="23"/>
      <c r="C22" s="23"/>
      <c r="D22" s="24"/>
      <c r="E22" s="28"/>
      <c r="F22" s="29"/>
    </row>
    <row r="23" spans="1:6" x14ac:dyDescent="0.25">
      <c r="A23" s="31" t="s">
        <v>17</v>
      </c>
      <c r="B23" s="23"/>
      <c r="C23" s="23"/>
      <c r="D23" s="24"/>
      <c r="E23" s="28"/>
      <c r="F23" s="29"/>
    </row>
    <row r="24" spans="1:6" x14ac:dyDescent="0.25">
      <c r="A24" s="32" t="s">
        <v>18</v>
      </c>
      <c r="B24" s="23"/>
      <c r="C24" s="23"/>
      <c r="D24" s="24"/>
      <c r="E24" s="28"/>
      <c r="F24" s="29"/>
    </row>
    <row r="25" spans="1:6" ht="15.75" x14ac:dyDescent="0.25">
      <c r="A25" s="33" t="s">
        <v>3</v>
      </c>
      <c r="B25" s="23"/>
      <c r="C25" s="23"/>
      <c r="D25" s="24"/>
      <c r="E25" s="28"/>
      <c r="F25" s="29"/>
    </row>
    <row r="26" spans="1:6" ht="38.25" x14ac:dyDescent="0.25">
      <c r="A26" s="34" t="s">
        <v>4</v>
      </c>
      <c r="B26" s="35" t="s">
        <v>5</v>
      </c>
      <c r="C26" s="35" t="s">
        <v>6</v>
      </c>
      <c r="D26" s="24"/>
      <c r="E26" s="28"/>
      <c r="F26" s="29"/>
    </row>
    <row r="27" spans="1:6" ht="45" x14ac:dyDescent="0.25">
      <c r="A27" s="36" t="s">
        <v>19</v>
      </c>
      <c r="B27" s="37">
        <v>0.4</v>
      </c>
      <c r="C27" s="37">
        <v>0.4</v>
      </c>
      <c r="D27" s="24" t="s">
        <v>20</v>
      </c>
      <c r="E27" s="25">
        <f>B27*D27/1000</f>
        <v>0.26</v>
      </c>
      <c r="F27" s="29"/>
    </row>
    <row r="28" spans="1:6" x14ac:dyDescent="0.25">
      <c r="A28" s="36" t="s">
        <v>8</v>
      </c>
      <c r="B28" s="37">
        <v>190</v>
      </c>
      <c r="C28" s="37">
        <v>190</v>
      </c>
      <c r="D28" s="24"/>
      <c r="E28" s="28"/>
      <c r="F28" s="29"/>
    </row>
    <row r="29" spans="1:6" ht="30" x14ac:dyDescent="0.25">
      <c r="A29" s="36" t="s">
        <v>10</v>
      </c>
      <c r="B29" s="37">
        <v>10</v>
      </c>
      <c r="C29" s="37">
        <v>10</v>
      </c>
      <c r="D29" s="24" t="s">
        <v>21</v>
      </c>
      <c r="E29" s="25">
        <f>B29*D29/1000</f>
        <v>0.8</v>
      </c>
      <c r="F29" s="29"/>
    </row>
    <row r="30" spans="1:6" x14ac:dyDescent="0.25">
      <c r="A30" s="5"/>
      <c r="F30" s="6"/>
    </row>
    <row r="31" spans="1:6" ht="21" x14ac:dyDescent="0.25">
      <c r="A31" s="38" t="s">
        <v>22</v>
      </c>
      <c r="B31" s="38"/>
      <c r="C31" s="38"/>
      <c r="D31" s="38"/>
      <c r="E31" s="38"/>
      <c r="F31" s="26">
        <f>F34+F35+F36</f>
        <v>9.3312500000000007</v>
      </c>
    </row>
    <row r="32" spans="1:6" ht="15.75" thickBot="1" x14ac:dyDescent="0.3">
      <c r="A32" s="39"/>
      <c r="D32" s="40"/>
      <c r="F32" s="29"/>
    </row>
    <row r="33" spans="1:6" ht="45.75" thickBot="1" x14ac:dyDescent="0.3">
      <c r="A33" s="41" t="s">
        <v>4</v>
      </c>
      <c r="B33" s="42" t="s">
        <v>5</v>
      </c>
      <c r="C33" s="43" t="s">
        <v>6</v>
      </c>
      <c r="D33" s="44"/>
      <c r="E33" s="45"/>
      <c r="F33" s="29"/>
    </row>
    <row r="34" spans="1:6" ht="15.75" thickBot="1" x14ac:dyDescent="0.3">
      <c r="A34" s="46" t="s">
        <v>23</v>
      </c>
      <c r="B34" s="47">
        <v>12.5</v>
      </c>
      <c r="C34" s="47">
        <v>12.5</v>
      </c>
      <c r="D34" s="48" t="s">
        <v>24</v>
      </c>
      <c r="E34" s="45">
        <f>B34*D34/1000</f>
        <v>6.875</v>
      </c>
      <c r="F34" s="29">
        <f>E34</f>
        <v>6.875</v>
      </c>
    </row>
    <row r="35" spans="1:6" ht="45.75" thickBot="1" x14ac:dyDescent="0.3">
      <c r="A35" s="46" t="s">
        <v>25</v>
      </c>
      <c r="B35" s="47">
        <v>37.5</v>
      </c>
      <c r="C35" s="47">
        <v>37.5</v>
      </c>
      <c r="D35" s="44"/>
      <c r="E35" s="45">
        <f>B35*D35/1000</f>
        <v>0</v>
      </c>
      <c r="F35" s="29">
        <f>E35</f>
        <v>0</v>
      </c>
    </row>
    <row r="36" spans="1:6" ht="15.75" thickBot="1" x14ac:dyDescent="0.3">
      <c r="A36" s="46" t="s">
        <v>26</v>
      </c>
      <c r="B36" s="49">
        <v>37.5</v>
      </c>
      <c r="C36" s="49">
        <v>37.5</v>
      </c>
      <c r="D36" s="44">
        <v>65.5</v>
      </c>
      <c r="E36" s="45">
        <f>B36*D36/1000</f>
        <v>2.4562499999999998</v>
      </c>
      <c r="F36" s="29">
        <f>E36</f>
        <v>2.4562499999999998</v>
      </c>
    </row>
    <row r="37" spans="1:6" x14ac:dyDescent="0.25">
      <c r="A37" s="5"/>
      <c r="F37" s="6"/>
    </row>
    <row r="38" spans="1:6" ht="21" x14ac:dyDescent="0.35">
      <c r="A38" s="50" t="s">
        <v>27</v>
      </c>
      <c r="F38" s="51"/>
    </row>
    <row r="39" spans="1:6" ht="15.75" x14ac:dyDescent="0.25">
      <c r="A39" s="5" t="s">
        <v>28</v>
      </c>
      <c r="B39">
        <v>230</v>
      </c>
      <c r="D39">
        <v>190</v>
      </c>
      <c r="F39" s="52">
        <f>B39*D39/1000</f>
        <v>43.7</v>
      </c>
    </row>
    <row r="40" spans="1:6" x14ac:dyDescent="0.25">
      <c r="A40" s="5"/>
      <c r="F40" s="6"/>
    </row>
    <row r="41" spans="1:6" x14ac:dyDescent="0.25">
      <c r="A41" s="5"/>
      <c r="F41" s="6"/>
    </row>
    <row r="42" spans="1:6" ht="21" x14ac:dyDescent="0.35">
      <c r="A42" s="50" t="s">
        <v>29</v>
      </c>
      <c r="F42" s="53"/>
    </row>
    <row r="43" spans="1:6" ht="17.25" x14ac:dyDescent="0.25">
      <c r="A43" s="54" t="s">
        <v>30</v>
      </c>
      <c r="B43" s="55"/>
      <c r="C43" s="55"/>
      <c r="F43" s="8">
        <f>E47</f>
        <v>9.9939999999999998</v>
      </c>
    </row>
    <row r="44" spans="1:6" ht="15.75" x14ac:dyDescent="0.25">
      <c r="A44" s="56"/>
      <c r="B44" s="57" t="s">
        <v>31</v>
      </c>
      <c r="C44" s="57"/>
      <c r="F44" s="58"/>
    </row>
    <row r="45" spans="1:6" ht="15.75" x14ac:dyDescent="0.25">
      <c r="A45" s="59"/>
      <c r="B45" s="57" t="s">
        <v>32</v>
      </c>
      <c r="C45" s="57"/>
      <c r="F45" s="58"/>
    </row>
    <row r="46" spans="1:6" ht="47.25" x14ac:dyDescent="0.25">
      <c r="A46" s="56" t="s">
        <v>33</v>
      </c>
      <c r="B46" s="60" t="s">
        <v>5</v>
      </c>
      <c r="C46" s="60" t="s">
        <v>6</v>
      </c>
      <c r="F46" s="58"/>
    </row>
    <row r="47" spans="1:6" ht="31.5" x14ac:dyDescent="0.25">
      <c r="A47" s="56" t="s">
        <v>34</v>
      </c>
      <c r="B47" s="61">
        <v>105.2</v>
      </c>
      <c r="C47" s="61">
        <v>100</v>
      </c>
      <c r="D47">
        <v>95</v>
      </c>
      <c r="E47" s="17">
        <f>B47*D47/1000</f>
        <v>9.9939999999999998</v>
      </c>
      <c r="F47" s="58"/>
    </row>
    <row r="48" spans="1:6" ht="15.75" x14ac:dyDescent="0.25">
      <c r="A48" s="56" t="s">
        <v>35</v>
      </c>
      <c r="B48" s="62"/>
      <c r="C48" s="61">
        <v>100</v>
      </c>
      <c r="F48" s="58"/>
    </row>
    <row r="49" spans="1:6" x14ac:dyDescent="0.25">
      <c r="A49" s="5"/>
      <c r="F49" s="53"/>
    </row>
    <row r="50" spans="1:6" x14ac:dyDescent="0.25">
      <c r="A50" s="5"/>
      <c r="F50" s="6"/>
    </row>
    <row r="51" spans="1:6" ht="21.75" thickBot="1" x14ac:dyDescent="0.3">
      <c r="A51" s="7" t="s">
        <v>36</v>
      </c>
      <c r="F51" s="8">
        <f>E53+E54+E55+E56+E62+E64+E65+E69</f>
        <v>8.1604474000000007</v>
      </c>
    </row>
    <row r="52" spans="1:6" ht="36.75" thickBot="1" x14ac:dyDescent="0.3">
      <c r="A52" s="63" t="s">
        <v>4</v>
      </c>
      <c r="B52" s="64" t="s">
        <v>5</v>
      </c>
      <c r="C52" s="65" t="s">
        <v>6</v>
      </c>
      <c r="F52" s="6"/>
    </row>
    <row r="53" spans="1:6" ht="30.75" thickBot="1" x14ac:dyDescent="0.3">
      <c r="A53" s="14" t="s">
        <v>37</v>
      </c>
      <c r="B53" s="66">
        <v>93.75</v>
      </c>
      <c r="C53" s="67">
        <v>75</v>
      </c>
      <c r="D53">
        <v>70</v>
      </c>
      <c r="E53" s="17">
        <f>B53*D53/1000</f>
        <v>6.5625</v>
      </c>
      <c r="F53" s="6"/>
    </row>
    <row r="54" spans="1:6" ht="15.75" thickBot="1" x14ac:dyDescent="0.3">
      <c r="A54" s="14" t="s">
        <v>38</v>
      </c>
      <c r="B54" s="68">
        <v>12.5</v>
      </c>
      <c r="C54" s="69">
        <v>10</v>
      </c>
      <c r="D54">
        <v>40</v>
      </c>
      <c r="E54" s="17">
        <f t="shared" ref="E54:E55" si="1">B54*D54/1000</f>
        <v>0.5</v>
      </c>
      <c r="F54" s="6"/>
    </row>
    <row r="55" spans="1:6" ht="45.75" thickBot="1" x14ac:dyDescent="0.3">
      <c r="A55" s="14" t="s">
        <v>39</v>
      </c>
      <c r="B55" s="70">
        <v>11.88</v>
      </c>
      <c r="C55" s="69">
        <v>10</v>
      </c>
      <c r="D55">
        <v>35</v>
      </c>
      <c r="E55" s="17">
        <f t="shared" si="1"/>
        <v>0.4158</v>
      </c>
      <c r="F55" s="6"/>
    </row>
    <row r="56" spans="1:6" ht="45.75" thickBot="1" x14ac:dyDescent="0.3">
      <c r="A56" s="14" t="s">
        <v>40</v>
      </c>
      <c r="B56" s="70">
        <v>2.4300000000000002</v>
      </c>
      <c r="C56" s="69">
        <v>2.4300000000000002</v>
      </c>
      <c r="D56">
        <v>177.18</v>
      </c>
      <c r="E56" s="17">
        <f>B56*D56/1000</f>
        <v>0.43054740000000002</v>
      </c>
      <c r="F56" s="6"/>
    </row>
    <row r="57" spans="1:6" ht="45.75" thickBot="1" x14ac:dyDescent="0.3">
      <c r="A57" s="14" t="s">
        <v>41</v>
      </c>
      <c r="B57" s="70">
        <v>10</v>
      </c>
      <c r="C57" s="69">
        <v>10</v>
      </c>
      <c r="E57" s="17"/>
      <c r="F57" s="6"/>
    </row>
    <row r="58" spans="1:6" ht="45.75" thickBot="1" x14ac:dyDescent="0.3">
      <c r="A58" s="14" t="s">
        <v>42</v>
      </c>
      <c r="B58" s="70">
        <v>10</v>
      </c>
      <c r="C58" s="69">
        <v>10</v>
      </c>
      <c r="E58" s="17"/>
      <c r="F58" s="6"/>
    </row>
    <row r="59" spans="1:6" ht="45.75" thickBot="1" x14ac:dyDescent="0.3">
      <c r="A59" s="14" t="s">
        <v>43</v>
      </c>
      <c r="B59" s="70">
        <v>10</v>
      </c>
      <c r="C59" s="69">
        <v>10</v>
      </c>
      <c r="E59" s="17"/>
      <c r="F59" s="6"/>
    </row>
    <row r="60" spans="1:6" ht="45.75" thickBot="1" x14ac:dyDescent="0.3">
      <c r="A60" s="14" t="s">
        <v>44</v>
      </c>
      <c r="B60" s="71">
        <v>44323</v>
      </c>
      <c r="C60" s="72">
        <v>44323</v>
      </c>
      <c r="E60" s="17"/>
      <c r="F60" s="6"/>
    </row>
    <row r="61" spans="1:6" ht="75.75" thickBot="1" x14ac:dyDescent="0.3">
      <c r="A61" s="14" t="s">
        <v>45</v>
      </c>
      <c r="B61" s="70">
        <v>5</v>
      </c>
      <c r="C61" s="69">
        <v>5</v>
      </c>
      <c r="E61" s="17"/>
      <c r="F61" s="6"/>
    </row>
    <row r="62" spans="1:6" ht="60.75" thickBot="1" x14ac:dyDescent="0.3">
      <c r="A62" s="14" t="s">
        <v>46</v>
      </c>
      <c r="B62" s="70">
        <v>2.4300000000000002</v>
      </c>
      <c r="C62" s="69">
        <v>2.4300000000000002</v>
      </c>
      <c r="E62" s="17">
        <f>B62*D62/1000</f>
        <v>0</v>
      </c>
      <c r="F62" s="6"/>
    </row>
    <row r="63" spans="1:6" ht="75.75" thickBot="1" x14ac:dyDescent="0.3">
      <c r="A63" s="14" t="s">
        <v>47</v>
      </c>
      <c r="B63" s="70">
        <v>5</v>
      </c>
      <c r="C63" s="69">
        <v>5</v>
      </c>
      <c r="E63" s="17"/>
      <c r="F63" s="6"/>
    </row>
    <row r="64" spans="1:6" ht="30.75" thickBot="1" x14ac:dyDescent="0.3">
      <c r="A64" s="14" t="s">
        <v>48</v>
      </c>
      <c r="B64" s="66">
        <v>5</v>
      </c>
      <c r="C64" s="69">
        <v>5</v>
      </c>
      <c r="E64" s="17">
        <f>B64*D64/1000</f>
        <v>0</v>
      </c>
      <c r="F64" s="6"/>
    </row>
    <row r="65" spans="1:6" ht="75.75" thickBot="1" x14ac:dyDescent="0.3">
      <c r="A65" s="14" t="s">
        <v>49</v>
      </c>
      <c r="B65" s="70">
        <v>5</v>
      </c>
      <c r="C65" s="69">
        <v>5</v>
      </c>
      <c r="D65">
        <v>47</v>
      </c>
      <c r="E65" s="17">
        <f>B65*D65/1000</f>
        <v>0.23499999999999999</v>
      </c>
      <c r="F65" s="6"/>
    </row>
    <row r="66" spans="1:6" ht="15.75" thickBot="1" x14ac:dyDescent="0.3">
      <c r="A66" s="14" t="s">
        <v>8</v>
      </c>
      <c r="B66" s="73">
        <v>190</v>
      </c>
      <c r="C66" s="74">
        <v>190</v>
      </c>
      <c r="D66">
        <v>0</v>
      </c>
      <c r="E66" s="17">
        <f t="shared" ref="E66:E69" si="2">B66*D66/1000</f>
        <v>0</v>
      </c>
      <c r="F66" s="6"/>
    </row>
    <row r="67" spans="1:6" ht="45.75" thickBot="1" x14ac:dyDescent="0.3">
      <c r="A67" s="14" t="s">
        <v>50</v>
      </c>
      <c r="B67" s="74">
        <v>190</v>
      </c>
      <c r="C67" s="74">
        <v>190</v>
      </c>
      <c r="E67" s="17">
        <f t="shared" si="2"/>
        <v>0</v>
      </c>
      <c r="F67" s="6"/>
    </row>
    <row r="68" spans="1:6" ht="45.75" thickBot="1" x14ac:dyDescent="0.3">
      <c r="A68" s="14" t="s">
        <v>51</v>
      </c>
      <c r="B68" s="74">
        <v>190</v>
      </c>
      <c r="C68" s="74">
        <v>190</v>
      </c>
      <c r="E68" s="17">
        <f t="shared" si="2"/>
        <v>0</v>
      </c>
      <c r="F68" s="6"/>
    </row>
    <row r="69" spans="1:6" ht="60.75" thickBot="1" x14ac:dyDescent="0.3">
      <c r="A69" s="14" t="s">
        <v>52</v>
      </c>
      <c r="B69" s="74">
        <v>0.83</v>
      </c>
      <c r="C69" s="74">
        <v>0.83</v>
      </c>
      <c r="D69">
        <v>20</v>
      </c>
      <c r="E69" s="17">
        <f t="shared" si="2"/>
        <v>1.6599999999999997E-2</v>
      </c>
      <c r="F69" s="6"/>
    </row>
    <row r="70" spans="1:6" x14ac:dyDescent="0.25">
      <c r="A70" s="5"/>
      <c r="B70" s="74"/>
      <c r="C70" s="74"/>
      <c r="F70" s="6"/>
    </row>
    <row r="71" spans="1:6" x14ac:dyDescent="0.25">
      <c r="A71" s="5"/>
      <c r="B71" s="74"/>
      <c r="C71" s="74"/>
      <c r="F71" s="6"/>
    </row>
    <row r="72" spans="1:6" x14ac:dyDescent="0.25">
      <c r="A72" s="5"/>
      <c r="F72" s="6"/>
    </row>
    <row r="73" spans="1:6" ht="21" x14ac:dyDescent="0.25">
      <c r="A73" s="7" t="s">
        <v>53</v>
      </c>
      <c r="F73" s="8">
        <f>E76+E78+E79</f>
        <v>13.98</v>
      </c>
    </row>
    <row r="74" spans="1:6" ht="15.75" thickBot="1" x14ac:dyDescent="0.3">
      <c r="A74" s="75" t="s">
        <v>3</v>
      </c>
      <c r="F74" s="6"/>
    </row>
    <row r="75" spans="1:6" ht="36.75" thickBot="1" x14ac:dyDescent="0.3">
      <c r="A75" s="63" t="s">
        <v>4</v>
      </c>
      <c r="B75" s="64" t="s">
        <v>5</v>
      </c>
      <c r="C75" s="65" t="s">
        <v>6</v>
      </c>
      <c r="F75" s="6"/>
    </row>
    <row r="76" spans="1:6" ht="45.75" thickBot="1" x14ac:dyDescent="0.3">
      <c r="A76" s="14" t="s">
        <v>54</v>
      </c>
      <c r="B76" s="70">
        <v>68</v>
      </c>
      <c r="C76" s="69">
        <v>68</v>
      </c>
      <c r="D76">
        <v>59</v>
      </c>
      <c r="E76" s="17">
        <f>B76*D76/1000</f>
        <v>4.0119999999999996</v>
      </c>
      <c r="F76" s="6"/>
    </row>
    <row r="77" spans="1:6" ht="15.75" thickBot="1" x14ac:dyDescent="0.3">
      <c r="A77" s="14" t="s">
        <v>8</v>
      </c>
      <c r="B77" s="70">
        <v>408</v>
      </c>
      <c r="C77" s="69">
        <v>408</v>
      </c>
      <c r="E77" s="17">
        <f>B77*D77/1000</f>
        <v>0</v>
      </c>
      <c r="F77" s="6"/>
    </row>
    <row r="78" spans="1:6" ht="60.75" thickBot="1" x14ac:dyDescent="0.3">
      <c r="A78" s="14" t="s">
        <v>55</v>
      </c>
      <c r="B78" s="70">
        <v>3.4</v>
      </c>
      <c r="C78" s="69">
        <v>3.4</v>
      </c>
      <c r="D78">
        <v>20</v>
      </c>
      <c r="E78" s="17">
        <f>B78*D78/1000</f>
        <v>6.8000000000000005E-2</v>
      </c>
      <c r="F78" s="6"/>
    </row>
    <row r="79" spans="1:6" ht="45.75" thickBot="1" x14ac:dyDescent="0.3">
      <c r="A79" s="14" t="s">
        <v>56</v>
      </c>
      <c r="B79" s="70">
        <v>9</v>
      </c>
      <c r="C79" s="69">
        <v>9</v>
      </c>
      <c r="D79">
        <v>1100</v>
      </c>
      <c r="E79" s="17">
        <f>B79*D79/1000</f>
        <v>9.9</v>
      </c>
      <c r="F79" s="6"/>
    </row>
    <row r="80" spans="1:6" x14ac:dyDescent="0.25">
      <c r="A80" s="5"/>
      <c r="F80" s="6"/>
    </row>
    <row r="81" spans="1:6" x14ac:dyDescent="0.25">
      <c r="A81" s="5"/>
      <c r="F81" s="6"/>
    </row>
    <row r="82" spans="1:6" ht="21" x14ac:dyDescent="0.25">
      <c r="A82" s="7" t="s">
        <v>57</v>
      </c>
      <c r="F82" s="8">
        <f>E96+E98+E99+E100+E101</f>
        <v>35.079900000000002</v>
      </c>
    </row>
    <row r="83" spans="1:6" x14ac:dyDescent="0.25">
      <c r="A83" s="76" t="s">
        <v>58</v>
      </c>
      <c r="F83" s="6"/>
    </row>
    <row r="84" spans="1:6" x14ac:dyDescent="0.25">
      <c r="A84" s="76" t="s">
        <v>16</v>
      </c>
      <c r="F84" s="6"/>
    </row>
    <row r="85" spans="1:6" x14ac:dyDescent="0.25">
      <c r="A85" s="5"/>
      <c r="F85" s="6"/>
    </row>
    <row r="86" spans="1:6" x14ac:dyDescent="0.25">
      <c r="A86" s="77" t="s">
        <v>17</v>
      </c>
      <c r="F86" s="17"/>
    </row>
    <row r="87" spans="1:6" x14ac:dyDescent="0.25">
      <c r="A87" s="78"/>
      <c r="F87" s="17"/>
    </row>
    <row r="88" spans="1:6" x14ac:dyDescent="0.25">
      <c r="A88" s="79" t="s">
        <v>59</v>
      </c>
      <c r="F88" s="17"/>
    </row>
    <row r="89" spans="1:6" ht="15.75" thickBot="1" x14ac:dyDescent="0.3">
      <c r="A89" s="75" t="s">
        <v>60</v>
      </c>
      <c r="F89" s="17"/>
    </row>
    <row r="90" spans="1:6" ht="36.75" thickBot="1" x14ac:dyDescent="0.3">
      <c r="A90" s="63" t="s">
        <v>4</v>
      </c>
      <c r="B90" s="64" t="s">
        <v>5</v>
      </c>
      <c r="C90" s="65" t="s">
        <v>6</v>
      </c>
      <c r="F90" s="17"/>
    </row>
    <row r="91" spans="1:6" ht="105.75" thickBot="1" x14ac:dyDescent="0.3">
      <c r="A91" s="14" t="s">
        <v>61</v>
      </c>
      <c r="B91" s="70">
        <v>107</v>
      </c>
      <c r="C91" s="69">
        <v>79</v>
      </c>
      <c r="F91" s="17"/>
    </row>
    <row r="92" spans="1:6" ht="105.75" thickBot="1" x14ac:dyDescent="0.3">
      <c r="A92" s="14" t="s">
        <v>62</v>
      </c>
      <c r="B92" s="70">
        <v>107</v>
      </c>
      <c r="C92" s="69">
        <v>79</v>
      </c>
      <c r="F92" s="17"/>
    </row>
    <row r="93" spans="1:6" ht="75.75" thickBot="1" x14ac:dyDescent="0.3">
      <c r="A93" s="14" t="s">
        <v>63</v>
      </c>
      <c r="B93" s="70">
        <v>107</v>
      </c>
      <c r="C93" s="69">
        <v>79</v>
      </c>
      <c r="F93" s="17"/>
    </row>
    <row r="94" spans="1:6" ht="75.75" thickBot="1" x14ac:dyDescent="0.3">
      <c r="A94" s="14" t="s">
        <v>64</v>
      </c>
      <c r="B94" s="70">
        <v>107</v>
      </c>
      <c r="C94" s="69">
        <v>79</v>
      </c>
      <c r="F94" s="17"/>
    </row>
    <row r="95" spans="1:6" ht="60.75" thickBot="1" x14ac:dyDescent="0.3">
      <c r="A95" s="14" t="s">
        <v>65</v>
      </c>
      <c r="B95" s="70">
        <v>107</v>
      </c>
      <c r="C95" s="69">
        <v>79</v>
      </c>
      <c r="F95" s="17"/>
    </row>
    <row r="96" spans="1:6" ht="75.75" thickBot="1" x14ac:dyDescent="0.3">
      <c r="A96" s="14" t="s">
        <v>66</v>
      </c>
      <c r="B96" s="70">
        <v>87</v>
      </c>
      <c r="C96" s="69">
        <v>74</v>
      </c>
      <c r="D96">
        <v>368</v>
      </c>
      <c r="E96" s="17">
        <f>B96*D96/1000</f>
        <v>32.015999999999998</v>
      </c>
      <c r="F96" s="17"/>
    </row>
    <row r="97" spans="1:6" ht="75.75" thickBot="1" x14ac:dyDescent="0.3">
      <c r="A97" s="14" t="s">
        <v>67</v>
      </c>
      <c r="B97" s="70">
        <v>87</v>
      </c>
      <c r="C97" s="69">
        <v>74</v>
      </c>
      <c r="F97" s="17"/>
    </row>
    <row r="98" spans="1:6" ht="45.75" thickBot="1" x14ac:dyDescent="0.3">
      <c r="A98" s="14" t="s">
        <v>40</v>
      </c>
      <c r="B98" s="70">
        <v>5</v>
      </c>
      <c r="C98" s="69">
        <v>5</v>
      </c>
      <c r="D98">
        <v>177.18</v>
      </c>
      <c r="E98" s="17">
        <f>B98*D98/1000</f>
        <v>0.88590000000000013</v>
      </c>
      <c r="F98" s="17"/>
    </row>
    <row r="99" spans="1:6" ht="45.75" thickBot="1" x14ac:dyDescent="0.3">
      <c r="A99" s="14" t="s">
        <v>39</v>
      </c>
      <c r="B99" s="70">
        <v>12</v>
      </c>
      <c r="C99" s="69">
        <v>10</v>
      </c>
      <c r="D99">
        <v>35</v>
      </c>
      <c r="E99" s="17">
        <f>B99*D99/1000</f>
        <v>0.42</v>
      </c>
      <c r="F99" s="17"/>
    </row>
    <row r="100" spans="1:6" ht="30.75" thickBot="1" x14ac:dyDescent="0.3">
      <c r="A100" s="14" t="s">
        <v>68</v>
      </c>
      <c r="B100" s="70">
        <v>8</v>
      </c>
      <c r="C100" s="69">
        <v>8</v>
      </c>
      <c r="D100">
        <v>210</v>
      </c>
      <c r="E100" s="17">
        <f>B100*D100/1000</f>
        <v>1.68</v>
      </c>
      <c r="F100" s="17"/>
    </row>
    <row r="101" spans="1:6" ht="45.75" thickBot="1" x14ac:dyDescent="0.3">
      <c r="A101" s="14" t="s">
        <v>69</v>
      </c>
      <c r="B101" s="70">
        <v>2</v>
      </c>
      <c r="C101" s="69">
        <v>2</v>
      </c>
      <c r="D101">
        <v>39</v>
      </c>
      <c r="E101" s="17">
        <f>B101*D101/1000</f>
        <v>7.8E-2</v>
      </c>
      <c r="F101" s="17"/>
    </row>
    <row r="102" spans="1:6" ht="36.75" thickBot="1" x14ac:dyDescent="0.3">
      <c r="A102" s="80" t="s">
        <v>70</v>
      </c>
      <c r="B102" s="68" t="s">
        <v>71</v>
      </c>
      <c r="C102" s="81">
        <v>50</v>
      </c>
      <c r="F102" s="6"/>
    </row>
    <row r="103" spans="1:6" ht="24.75" thickBot="1" x14ac:dyDescent="0.3">
      <c r="A103" s="80" t="s">
        <v>72</v>
      </c>
      <c r="B103" s="68" t="s">
        <v>71</v>
      </c>
      <c r="C103" s="81">
        <v>50</v>
      </c>
      <c r="F103" s="6"/>
    </row>
    <row r="104" spans="1:6" x14ac:dyDescent="0.25">
      <c r="A104" s="5"/>
      <c r="F104" s="6"/>
    </row>
    <row r="105" spans="1:6" ht="21.75" thickBot="1" x14ac:dyDescent="0.3">
      <c r="A105" s="82" t="s">
        <v>73</v>
      </c>
      <c r="F105" s="8">
        <f>E109+E110+E111</f>
        <v>4.6500000000000004</v>
      </c>
    </row>
    <row r="106" spans="1:6" ht="15.75" thickBot="1" x14ac:dyDescent="0.3">
      <c r="A106" s="83" t="s">
        <v>33</v>
      </c>
      <c r="B106" s="84" t="s">
        <v>31</v>
      </c>
      <c r="C106" s="85"/>
      <c r="F106" s="6"/>
    </row>
    <row r="107" spans="1:6" ht="15.75" thickBot="1" x14ac:dyDescent="0.3">
      <c r="A107" s="86"/>
      <c r="B107" s="87" t="s">
        <v>74</v>
      </c>
      <c r="C107" s="88"/>
      <c r="F107" s="6"/>
    </row>
    <row r="108" spans="1:6" ht="15.75" thickBot="1" x14ac:dyDescent="0.3">
      <c r="A108" s="89"/>
      <c r="B108" s="90" t="s">
        <v>75</v>
      </c>
      <c r="C108" s="90" t="s">
        <v>76</v>
      </c>
      <c r="F108" s="6"/>
    </row>
    <row r="109" spans="1:6" ht="39" thickBot="1" x14ac:dyDescent="0.3">
      <c r="A109" s="91" t="s">
        <v>77</v>
      </c>
      <c r="B109" s="90">
        <v>25</v>
      </c>
      <c r="C109" s="90">
        <v>30.5</v>
      </c>
      <c r="D109">
        <v>138</v>
      </c>
      <c r="E109" s="17">
        <f>B109*D109/1000</f>
        <v>3.45</v>
      </c>
      <c r="F109" s="6"/>
    </row>
    <row r="110" spans="1:6" ht="15.75" thickBot="1" x14ac:dyDescent="0.3">
      <c r="A110" s="91" t="s">
        <v>8</v>
      </c>
      <c r="B110" s="90">
        <v>190</v>
      </c>
      <c r="C110" s="90">
        <v>190</v>
      </c>
      <c r="D110">
        <v>0</v>
      </c>
      <c r="E110" s="17">
        <f>B110*D110/1000</f>
        <v>0</v>
      </c>
      <c r="F110" s="6"/>
    </row>
    <row r="111" spans="1:6" ht="26.25" thickBot="1" x14ac:dyDescent="0.3">
      <c r="A111" s="91" t="s">
        <v>10</v>
      </c>
      <c r="B111" s="90">
        <v>15</v>
      </c>
      <c r="C111" s="90">
        <v>15</v>
      </c>
      <c r="D111">
        <v>80</v>
      </c>
      <c r="E111" s="17">
        <f>B111*D111/1000</f>
        <v>1.2</v>
      </c>
      <c r="F111" s="6"/>
    </row>
    <row r="112" spans="1:6" ht="26.25" thickBot="1" x14ac:dyDescent="0.3">
      <c r="A112" s="92" t="s">
        <v>78</v>
      </c>
      <c r="B112" s="90" t="s">
        <v>71</v>
      </c>
      <c r="C112" s="90" t="s">
        <v>71</v>
      </c>
      <c r="F112" s="6"/>
    </row>
    <row r="113" spans="1:6" x14ac:dyDescent="0.25">
      <c r="A113" s="5"/>
      <c r="B113" s="93"/>
      <c r="C113" s="93"/>
      <c r="F113" s="94"/>
    </row>
    <row r="114" spans="1:6" x14ac:dyDescent="0.25">
      <c r="A114" s="5"/>
      <c r="F114" s="6"/>
    </row>
    <row r="115" spans="1:6" x14ac:dyDescent="0.25">
      <c r="A115" s="5"/>
      <c r="F115" s="6"/>
    </row>
    <row r="116" spans="1:6" ht="21" x14ac:dyDescent="0.35">
      <c r="A116" s="50" t="s">
        <v>79</v>
      </c>
      <c r="F116" s="51"/>
    </row>
    <row r="117" spans="1:6" ht="15.75" x14ac:dyDescent="0.25">
      <c r="A117" s="5" t="s">
        <v>80</v>
      </c>
      <c r="B117" s="95">
        <v>60</v>
      </c>
      <c r="D117">
        <v>35.9</v>
      </c>
      <c r="F117" s="52">
        <f>B117*D117/1000</f>
        <v>2.1539999999999999</v>
      </c>
    </row>
    <row r="118" spans="1:6" x14ac:dyDescent="0.25">
      <c r="A118" s="5"/>
      <c r="F118" s="6"/>
    </row>
    <row r="119" spans="1:6" ht="21" x14ac:dyDescent="0.35">
      <c r="A119" s="50" t="s">
        <v>81</v>
      </c>
      <c r="F119" s="6"/>
    </row>
    <row r="120" spans="1:6" x14ac:dyDescent="0.25">
      <c r="A120" s="5" t="s">
        <v>82</v>
      </c>
      <c r="B120">
        <v>200</v>
      </c>
      <c r="C120">
        <v>200</v>
      </c>
      <c r="D120">
        <v>74</v>
      </c>
      <c r="F120" s="96">
        <f>B120*D120/1000</f>
        <v>14.8</v>
      </c>
    </row>
    <row r="121" spans="1:6" x14ac:dyDescent="0.25">
      <c r="A121" s="5"/>
      <c r="F121" s="97"/>
    </row>
    <row r="122" spans="1:6" x14ac:dyDescent="0.25">
      <c r="A122" s="5" t="s">
        <v>83</v>
      </c>
      <c r="B122">
        <v>65</v>
      </c>
      <c r="D122">
        <v>20.32</v>
      </c>
      <c r="F122" s="98">
        <f>D122</f>
        <v>20.32</v>
      </c>
    </row>
    <row r="123" spans="1:6" ht="15.75" x14ac:dyDescent="0.25">
      <c r="A123" s="5"/>
      <c r="F123" s="51"/>
    </row>
    <row r="124" spans="1:6" ht="15.75" x14ac:dyDescent="0.25">
      <c r="A124" s="5"/>
      <c r="F124" s="51"/>
    </row>
  </sheetData>
  <mergeCells count="6">
    <mergeCell ref="A31:E31"/>
    <mergeCell ref="B44:C44"/>
    <mergeCell ref="B45:C45"/>
    <mergeCell ref="A106:A108"/>
    <mergeCell ref="B106:C106"/>
    <mergeCell ref="B107:C107"/>
  </mergeCells>
  <hyperlinks>
    <hyperlink ref="A11" r:id="rId1" tooltip="Открыть страницу о продукте" display="https://pbprog.ru/tk/pi-253"/>
    <hyperlink ref="A12" r:id="rId2" tooltip="Открыть страницу о продукте" display="https://pbprog.ru/tk/pi-1651"/>
    <hyperlink ref="A13" r:id="rId3" tooltip="Открыть страницу о продукте" display="https://pbprog.ru/tk/pi-1159"/>
    <hyperlink ref="A14" r:id="rId4" tooltip="Открыть страницу о продукте" display="https://pbprog.ru/tk/pi-39"/>
    <hyperlink ref="A15" r:id="rId5" tooltip="Открыть страницу о продукте" display="https://pbprog.ru/tk/pi-1275"/>
    <hyperlink ref="A16" r:id="rId6" tooltip="Открыть страницу о продукте" display="https://pbprog.ru/tk/pi-1653"/>
    <hyperlink ref="A17" r:id="rId7" tooltip="Открыть страницу о продукте" display="https://pbprog.ru/tk/pi-327"/>
    <hyperlink ref="A18" r:id="rId8" tooltip="Открыть страницу о продукте" display="https://pbprog.ru/tk/pi-244"/>
    <hyperlink ref="A53" r:id="rId9" tooltip="Открыть страницу о продукте" display="https://pbprog.ru/tk/pi-244"/>
    <hyperlink ref="A54" r:id="rId10" tooltip="Открыть рецептуру блюда" display="https://pbprog.ru/tk/t1-35"/>
    <hyperlink ref="A55" r:id="rId11" tooltip="Открыть страницу о продукте" display="https://pbprog.ru/tk/pi-39"/>
    <hyperlink ref="A56" r:id="rId12" tooltip="Открыть страницу о продукте" display="https://pbprog.ru/tk/pi-102"/>
    <hyperlink ref="A57" r:id="rId13" tooltip="Открыть страницу о продукте" display="https://pbprog.ru/tk/pi-229"/>
    <hyperlink ref="A58" r:id="rId14" tooltip="Открыть страницу о продукте" display="https://pbprog.ru/tk/pi-206"/>
    <hyperlink ref="A59" r:id="rId15" tooltip="Открыть страницу о продукте" display="https://pbprog.ru/tk/pi-480"/>
    <hyperlink ref="A60" r:id="rId16" tooltip="Открыть страницу о продукте" display="https://pbprog.ru/tk/pi-166"/>
    <hyperlink ref="A61" r:id="rId17" tooltip="Открыть страницу о продукте" display="https://pbprog.ru/tk/pi-265"/>
    <hyperlink ref="A62" r:id="rId18" tooltip="Открыть страницу о продукте" display="https://pbprog.ru/tk/pi-256"/>
    <hyperlink ref="A63" r:id="rId19" tooltip="Открыть страницу о продукте" display="https://pbprog.ru/tk/pi-42"/>
    <hyperlink ref="A64" r:id="rId20" tooltip="Открыть страницу о продукте" display="https://pbprog.ru/tk/pi-964"/>
    <hyperlink ref="A65" r:id="rId21" tooltip="Открыть страницу о продукте" display="https://pbprog.ru/tk/pi-153"/>
    <hyperlink ref="A76" r:id="rId22" tooltip="Открыть страницу о продукте" display="https://pbprog.ru/tk/pi-1219"/>
    <hyperlink ref="A77" r:id="rId23" tooltip="Открыть страницу о продукте" display="https://pbprog.ru/tk/pi-39"/>
    <hyperlink ref="A78" r:id="rId24" tooltip="Открыть страницу о продукте" display="https://pbprog.ru/tk/pi-327"/>
    <hyperlink ref="A79" r:id="rId25" tooltip="Открыть страницу о продукте" display="https://pbprog.ru/tk/pi-1647"/>
    <hyperlink ref="A86" r:id="rId26" display="javascript:void(0);"/>
    <hyperlink ref="A91" r:id="rId27" tooltip="Открыть страницу о продукте" display="https://pbprog.ru/tk/pi-562"/>
    <hyperlink ref="A92" r:id="rId28" tooltip="Открыть страницу о продукте" display="https://pbprog.ru/tk/pi-561"/>
    <hyperlink ref="A93" r:id="rId29" tooltip="Открыть страницу о продукте" display="https://pbprog.ru/tk/pi-563"/>
    <hyperlink ref="A94" r:id="rId30" tooltip="Открыть страницу о продукте" display="https://pbprog.ru/tk/pi-564"/>
    <hyperlink ref="A95" r:id="rId31" tooltip="Открыть страницу о продукте" display="https://pbprog.ru/tk/pi-565"/>
    <hyperlink ref="A96" r:id="rId32" tooltip="Открыть страницу о продукте" display="https://pbprog.ru/tk/pi-571"/>
    <hyperlink ref="A97" r:id="rId33" tooltip="Открыть страницу о продукте" display="https://pbprog.ru/tk/pi-573"/>
    <hyperlink ref="A98" r:id="rId34" tooltip="Открыть страницу о продукте" display="https://pbprog.ru/tk/pi-1181"/>
    <hyperlink ref="A99" r:id="rId35" tooltip="Открыть страницу о продукте" display="https://pbprog.ru/tk/pi-153"/>
    <hyperlink ref="A100" r:id="rId36" tooltip="Открыть страницу о продукте" display="https://pbprog.ru/tk/pi-1642"/>
    <hyperlink ref="A101" r:id="rId37" tooltip="Открыть страницу о продукте" display="https://pbprog.ru/tk/pi-1182"/>
    <hyperlink ref="A23" r:id="rId38" display="javascript:void(0);"/>
    <hyperlink ref="A27" r:id="rId39" tooltip="Открыть страницу о продукте" display="https://pbprog.ru/tk/pi-698"/>
    <hyperlink ref="A28" r:id="rId40" tooltip="Открыть страницу о продукте" display="https://pbprog.ru/tk/pi-39"/>
    <hyperlink ref="A29" r:id="rId41" tooltip="Открыть страницу о продукте" display="https://pbprog.ru/tk/pi-1653"/>
    <hyperlink ref="A34" r:id="rId42" tooltip="Открыть страницу о продукте" display="https://pbprog.ru/tk/pi-805"/>
    <hyperlink ref="A35" r:id="rId43" tooltip="Открыть страницу о продукте" display="https://pbprog.ru/tk/pi-369"/>
    <hyperlink ref="A66:A69" r:id="rId44" tooltip="Открыть страницу о продукте" display="https://pbprog.ru/tk/pi-153"/>
    <hyperlink ref="A36" r:id="rId45" tooltip="Открыть страницу о продукте" display="https://pbprog.ru/tk/pi-369"/>
  </hyperlinks>
  <pageMargins left="0.7" right="0.7" top="0.75" bottom="0.75" header="0.3" footer="0.3"/>
  <drawing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2025-06-03T07:38:46Z</dcterms:modified>
</cp:coreProperties>
</file>