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8" i="1" l="1"/>
  <c r="E123" i="1"/>
  <c r="E122" i="1"/>
  <c r="E121" i="1"/>
  <c r="F117" i="1"/>
  <c r="F113" i="1"/>
  <c r="E109" i="1"/>
  <c r="E108" i="1"/>
  <c r="E101" i="1"/>
  <c r="F99" i="1" s="1"/>
  <c r="E96" i="1"/>
  <c r="E95" i="1"/>
  <c r="E94" i="1"/>
  <c r="E93" i="1"/>
  <c r="E92" i="1"/>
  <c r="E90" i="1"/>
  <c r="E89" i="1"/>
  <c r="F82" i="1" s="1"/>
  <c r="E88" i="1"/>
  <c r="E77" i="1"/>
  <c r="E76" i="1"/>
  <c r="E75" i="1"/>
  <c r="E74" i="1"/>
  <c r="E73" i="1"/>
  <c r="E72" i="1"/>
  <c r="F65" i="1" s="1"/>
  <c r="E62" i="1"/>
  <c r="E61" i="1"/>
  <c r="F56" i="1"/>
  <c r="F53" i="1"/>
  <c r="E53" i="1"/>
  <c r="E49" i="1"/>
  <c r="F49" i="1" s="1"/>
  <c r="E48" i="1"/>
  <c r="F48" i="1" s="1"/>
  <c r="E46" i="1"/>
  <c r="F46" i="1" s="1"/>
  <c r="F43" i="1" s="1"/>
  <c r="E40" i="1"/>
  <c r="E39" i="1"/>
  <c r="E38" i="1"/>
  <c r="F30" i="1" s="1"/>
  <c r="E37" i="1"/>
  <c r="E27" i="1"/>
  <c r="F27" i="1" s="1"/>
  <c r="E25" i="1"/>
  <c r="E24" i="1"/>
  <c r="E23" i="1"/>
  <c r="E22" i="1"/>
  <c r="E21" i="1"/>
  <c r="E20" i="1"/>
  <c r="E19" i="1"/>
  <c r="E18" i="1"/>
  <c r="E17" i="1"/>
  <c r="E16" i="1"/>
  <c r="E15" i="1"/>
  <c r="F13" i="1"/>
  <c r="F4" i="1" l="1"/>
</calcChain>
</file>

<file path=xl/sharedStrings.xml><?xml version="1.0" encoding="utf-8"?>
<sst xmlns="http://schemas.openxmlformats.org/spreadsheetml/2006/main" count="129" uniqueCount="91">
  <si>
    <t>2 день</t>
  </si>
  <si>
    <t>Запеканка из творога №313</t>
  </si>
  <si>
    <t>Вес блюда:</t>
  </si>
  <si>
    <t>Пересчитать</t>
  </si>
  <si>
    <t>DOCX</t>
  </si>
  <si>
    <t>PDF</t>
  </si>
  <si>
    <r>
      <t>Вид обработки: </t>
    </r>
    <r>
      <rPr>
        <b/>
        <sz val="10.5"/>
        <color rgb="FF000000"/>
        <rFont val="Calibri"/>
        <family val="2"/>
        <charset val="204"/>
        <scheme val="minor"/>
      </rPr>
      <t>Запечение</t>
    </r>
  </si>
  <si>
    <t>РЕЦЕПТУРА (РАСКЛАДКА ПРОДУКТОВ) НА 200 ГРАММ НЕТТО БЛЮДА</t>
  </si>
  <si>
    <t>Продукт (полуфабрикат)</t>
  </si>
  <si>
    <t>Брутто, г</t>
  </si>
  <si>
    <t>Нетто, г</t>
  </si>
  <si>
    <t>Цена</t>
  </si>
  <si>
    <t>Сумма</t>
  </si>
  <si>
    <t>Творог</t>
  </si>
  <si>
    <t>Крупа манная</t>
  </si>
  <si>
    <t>или Мука пшеничная</t>
  </si>
  <si>
    <t>Вода</t>
  </si>
  <si>
    <r>
      <t>  </t>
    </r>
    <r>
      <rPr>
        <u/>
        <sz val="11"/>
        <color theme="10"/>
        <rFont val="Calibri"/>
        <family val="2"/>
        <charset val="204"/>
      </rPr>
      <t>или Молоко стерилизованное 3,2% жирности</t>
    </r>
  </si>
  <si>
    <t>Яйцо</t>
  </si>
  <si>
    <t>Сахарный песок</t>
  </si>
  <si>
    <t>ванилин</t>
  </si>
  <si>
    <t>Сметана 10,0% жирности</t>
  </si>
  <si>
    <t>Сухари</t>
  </si>
  <si>
    <t>Масло сливочное</t>
  </si>
  <si>
    <t>повидло яблочное</t>
  </si>
  <si>
    <t>Какао с молоком №496</t>
  </si>
  <si>
    <t>Вес блюда: </t>
  </si>
  <si>
    <t>ПЕРЕСЧИТАТЬ</t>
  </si>
  <si>
    <r>
      <t xml:space="preserve">Источник: </t>
    </r>
    <r>
      <rPr>
        <b/>
        <sz val="10"/>
        <color rgb="FF000000"/>
        <rFont val="Calibri"/>
        <family val="2"/>
        <charset val="204"/>
        <scheme val="minor"/>
      </rPr>
      <t>Сборник рецептур на продукцию для обучающихся во всех образовательных учреждениях.</t>
    </r>
  </si>
  <si>
    <t>Какао-порошок</t>
  </si>
  <si>
    <t>450</t>
  </si>
  <si>
    <t>Молоко</t>
  </si>
  <si>
    <t>69</t>
  </si>
  <si>
    <t>0</t>
  </si>
  <si>
    <t>80</t>
  </si>
  <si>
    <t>Бутерброд с маслом  №1</t>
  </si>
  <si>
    <t>  или Масло шоколадное</t>
  </si>
  <si>
    <t>батон</t>
  </si>
  <si>
    <t>65,5</t>
  </si>
  <si>
    <t>  или Хлеб пшеничный</t>
  </si>
  <si>
    <t>Плоды свежие (банан) №112</t>
  </si>
  <si>
    <t>Фрукты (Банан)</t>
  </si>
  <si>
    <t>Овощи натуральные свежие (помидоры) №71</t>
  </si>
  <si>
    <t>Овощи натуральные свежие.</t>
  </si>
  <si>
    <t>Расход сырья и полуфабрикатов</t>
  </si>
  <si>
    <t>1 порц</t>
  </si>
  <si>
    <t>Наименование сырья</t>
  </si>
  <si>
    <t>Помидоры свежие</t>
  </si>
  <si>
    <t xml:space="preserve"> огурцы свежие</t>
  </si>
  <si>
    <t>Выход</t>
  </si>
  <si>
    <t>Щи из свежей капусты с картофелем №142</t>
  </si>
  <si>
    <r>
      <t>Вид обработки: </t>
    </r>
    <r>
      <rPr>
        <b/>
        <sz val="9"/>
        <color rgb="FF636363"/>
        <rFont val="Arial"/>
        <family val="2"/>
        <charset val="204"/>
      </rPr>
      <t>Варка</t>
    </r>
  </si>
  <si>
    <t>РЕЦЕПТУРА (РАСКЛАДКА ПРОДУКТОВ) НА 250 ГРАММ НЕТТО БЛЮДА</t>
  </si>
  <si>
    <t>Капуста белокочанная</t>
  </si>
  <si>
    <t>Картофель</t>
  </si>
  <si>
    <t>Морковь</t>
  </si>
  <si>
    <t>Лук репчатый</t>
  </si>
  <si>
    <t>Томат-пюре</t>
  </si>
  <si>
    <t>Масло растительное</t>
  </si>
  <si>
    <t>Бульон мясной</t>
  </si>
  <si>
    <t>  или Бульон куриный</t>
  </si>
  <si>
    <t>  или Вода</t>
  </si>
  <si>
    <t>Плов из птицы №131</t>
  </si>
  <si>
    <t xml:space="preserve">Куры потрошеные </t>
  </si>
  <si>
    <t>115.78</t>
  </si>
  <si>
    <t>или Цыплята потрошеные</t>
  </si>
  <si>
    <t>Цыпленок-бройлер</t>
  </si>
  <si>
    <t>  или Бройлеры (цыплята)</t>
  </si>
  <si>
    <t>Соль рищевая йодированная</t>
  </si>
  <si>
    <r>
      <t>  ~ </t>
    </r>
    <r>
      <rPr>
        <i/>
        <sz val="9.5"/>
        <color theme="1"/>
        <rFont val="Calibri"/>
        <family val="2"/>
        <charset val="204"/>
        <scheme val="minor"/>
      </rPr>
      <t>Масса готовой курицы</t>
    </r>
  </si>
  <si>
    <t>-</t>
  </si>
  <si>
    <t>Рис</t>
  </si>
  <si>
    <t>Томат-паста</t>
  </si>
  <si>
    <r>
      <t>  ~ </t>
    </r>
    <r>
      <rPr>
        <i/>
        <sz val="9.5"/>
        <color rgb="FF333333"/>
        <rFont val="Calibri"/>
        <family val="2"/>
        <charset val="204"/>
        <scheme val="minor"/>
      </rPr>
      <t>Масса риса и овощей</t>
    </r>
  </si>
  <si>
    <t>Напиток апельсиновый или лимонный (с лимоном) №296</t>
  </si>
  <si>
    <t>Лимон</t>
  </si>
  <si>
    <t>  или Яблоки сушеные</t>
  </si>
  <si>
    <t>  или Груша сушеная</t>
  </si>
  <si>
    <t>  или Абрикосы сушеные без косточки (курага)</t>
  </si>
  <si>
    <t>  или Урюк</t>
  </si>
  <si>
    <t>  или Изюм</t>
  </si>
  <si>
    <r>
      <t>  ~ </t>
    </r>
    <r>
      <rPr>
        <i/>
        <sz val="9"/>
        <color rgb="FF464646"/>
        <rFont val="Arial"/>
        <family val="2"/>
        <charset val="204"/>
      </rPr>
      <t>Масса плодов или ягод вареных</t>
    </r>
  </si>
  <si>
    <t>Лимонная кислота</t>
  </si>
  <si>
    <t>Хлеб ржано-пшеничный  №516</t>
  </si>
  <si>
    <t>Хлеб ржано-пшеничный</t>
  </si>
  <si>
    <t>Кофейный напиток с молоком №379</t>
  </si>
  <si>
    <t>Кофейный напиток растворимый</t>
  </si>
  <si>
    <t>Сахар</t>
  </si>
  <si>
    <t xml:space="preserve">Молоко </t>
  </si>
  <si>
    <t>Выход готового блюда</t>
  </si>
  <si>
    <t>Слойка с 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</si>
</sst>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&quot; порц&quot;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0.5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.5"/>
      <color rgb="FF636363"/>
      <name val="Calibri"/>
      <family val="2"/>
      <charset val="204"/>
      <scheme val="minor"/>
    </font>
    <font>
      <b/>
      <sz val="10.5"/>
      <color rgb="FF000000"/>
      <name val="Calibri"/>
      <family val="2"/>
      <charset val="204"/>
      <scheme val="minor"/>
    </font>
    <font>
      <sz val="12"/>
      <color rgb="FF3E3E3E"/>
      <name val="Calibri"/>
      <family val="2"/>
      <charset val="204"/>
      <scheme val="minor"/>
    </font>
    <font>
      <sz val="10.5"/>
      <color rgb="FF464646"/>
      <name val="Calibri"/>
      <family val="2"/>
      <charset val="204"/>
      <scheme val="minor"/>
    </font>
    <font>
      <sz val="10.5"/>
      <color rgb="FF464646"/>
      <name val="Arial"/>
      <family val="2"/>
      <charset val="204"/>
    </font>
    <font>
      <sz val="10.5"/>
      <name val="Arial"/>
      <family val="2"/>
      <charset val="204"/>
    </font>
    <font>
      <b/>
      <sz val="10.5"/>
      <color rgb="FF464646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.5"/>
      <color theme="1"/>
      <name val="Arial"/>
      <family val="2"/>
      <charset val="204"/>
    </font>
    <font>
      <sz val="10"/>
      <color rgb="FF636363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u/>
      <sz val="11"/>
      <color rgb="FF0000FF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2"/>
      <color rgb="FF636363"/>
      <name val="Calibri"/>
      <family val="2"/>
      <charset val="204"/>
      <scheme val="minor"/>
    </font>
    <font>
      <sz val="10"/>
      <color rgb="FF464646"/>
      <name val="Calibri"/>
      <family val="2"/>
      <charset val="204"/>
      <scheme val="minor"/>
    </font>
    <font>
      <sz val="10"/>
      <color rgb="FF464646"/>
      <name val="Arial"/>
      <family val="2"/>
      <charset val="204"/>
    </font>
    <font>
      <b/>
      <sz val="10"/>
      <color rgb="FF464646"/>
      <name val="Arial"/>
      <family val="2"/>
      <charset val="204"/>
    </font>
    <font>
      <sz val="11"/>
      <color rgb="FF464646"/>
      <name val="Calibri"/>
      <family val="2"/>
      <charset val="204"/>
      <scheme val="minor"/>
    </font>
    <font>
      <sz val="11"/>
      <color rgb="FF464646"/>
      <name val="Arial"/>
      <family val="2"/>
      <charset val="204"/>
    </font>
    <font>
      <b/>
      <sz val="13.5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636363"/>
      <name val="Arial"/>
      <family val="2"/>
      <charset val="204"/>
    </font>
    <font>
      <b/>
      <sz val="9"/>
      <color rgb="FF636363"/>
      <name val="Arial"/>
      <family val="2"/>
      <charset val="204"/>
    </font>
    <font>
      <sz val="10"/>
      <color rgb="FF636363"/>
      <name val="Arial"/>
      <family val="2"/>
      <charset val="204"/>
    </font>
    <font>
      <sz val="9"/>
      <color rgb="FF464646"/>
      <name val="Arial"/>
      <family val="2"/>
      <charset val="204"/>
    </font>
    <font>
      <b/>
      <sz val="9"/>
      <color rgb="FF464646"/>
      <name val="Arial"/>
      <family val="2"/>
      <charset val="204"/>
    </font>
    <font>
      <sz val="9.5"/>
      <color rgb="FF333333"/>
      <name val="Calibri"/>
      <family val="2"/>
      <charset val="204"/>
      <scheme val="minor"/>
    </font>
    <font>
      <sz val="9.5"/>
      <color theme="1"/>
      <name val="Calibri"/>
      <family val="2"/>
      <charset val="204"/>
      <scheme val="minor"/>
    </font>
    <font>
      <i/>
      <sz val="9.5"/>
      <color theme="1"/>
      <name val="Calibri"/>
      <family val="2"/>
      <charset val="204"/>
      <scheme val="minor"/>
    </font>
    <font>
      <i/>
      <sz val="9.5"/>
      <color rgb="FF333333"/>
      <name val="Calibri"/>
      <family val="2"/>
      <charset val="204"/>
      <scheme val="minor"/>
    </font>
    <font>
      <i/>
      <sz val="9"/>
      <color rgb="FF464646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/>
      <right/>
      <top style="medium">
        <color rgb="FFE4E4E4"/>
      </top>
      <bottom style="medium">
        <color rgb="FFE4E4E4"/>
      </bottom>
      <diagonal/>
    </border>
    <border>
      <left/>
      <right style="medium">
        <color rgb="FFE4E4E4"/>
      </right>
      <top/>
      <bottom style="medium">
        <color rgb="FFE4E4E4"/>
      </bottom>
      <diagonal/>
    </border>
    <border>
      <left/>
      <right/>
      <top/>
      <bottom style="medium">
        <color rgb="FFE4E4E4"/>
      </bottom>
      <diagonal/>
    </border>
    <border>
      <left style="medium">
        <color rgb="FFE4E4E4"/>
      </left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 style="medium">
        <color rgb="FFE4E4E4"/>
      </left>
      <right/>
      <top style="medium">
        <color rgb="FFE4E4E4"/>
      </top>
      <bottom style="medium">
        <color rgb="FFE4E4E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3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2" borderId="0" xfId="0" applyFont="1" applyFill="1"/>
    <xf numFmtId="2" fontId="4" fillId="2" borderId="1" xfId="0" applyNumberFormat="1" applyFont="1" applyFill="1" applyBorder="1"/>
    <xf numFmtId="0" fontId="0" fillId="0" borderId="0" xfId="0" applyAlignment="1">
      <alignment horizontal="left"/>
    </xf>
    <xf numFmtId="0" fontId="5" fillId="0" borderId="0" xfId="0" applyFont="1"/>
    <xf numFmtId="0" fontId="2" fillId="0" borderId="0" xfId="0" applyFont="1" applyAlignment="1">
      <alignment horizontal="left" vertical="center"/>
    </xf>
    <xf numFmtId="2" fontId="0" fillId="0" borderId="0" xfId="0" applyNumberFormat="1" applyAlignment="1">
      <alignment horizontal="right"/>
    </xf>
    <xf numFmtId="2" fontId="0" fillId="0" borderId="0" xfId="0" applyNumberFormat="1"/>
    <xf numFmtId="2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/>
    </xf>
    <xf numFmtId="0" fontId="8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2" fontId="5" fillId="3" borderId="0" xfId="0" applyNumberFormat="1" applyFont="1" applyFill="1" applyAlignment="1">
      <alignment horizontal="right"/>
    </xf>
    <xf numFmtId="0" fontId="12" fillId="4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right" vertical="center" wrapText="1"/>
    </xf>
    <xf numFmtId="2" fontId="14" fillId="4" borderId="0" xfId="0" applyNumberFormat="1" applyFont="1" applyFill="1" applyBorder="1" applyAlignment="1">
      <alignment horizontal="center" vertical="center" wrapText="1"/>
    </xf>
    <xf numFmtId="0" fontId="7" fillId="0" borderId="4" xfId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2" fontId="17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2" fontId="19" fillId="0" borderId="0" xfId="0" applyNumberFormat="1" applyFont="1" applyFill="1" applyBorder="1" applyAlignment="1" applyProtection="1">
      <alignment horizontal="right"/>
    </xf>
    <xf numFmtId="0" fontId="0" fillId="0" borderId="0" xfId="0" applyFont="1"/>
    <xf numFmtId="0" fontId="20" fillId="4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15" fillId="4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/>
    <xf numFmtId="49" fontId="19" fillId="0" borderId="0" xfId="0" applyNumberFormat="1" applyFont="1" applyFill="1" applyBorder="1" applyAlignment="1" applyProtection="1">
      <alignment horizontal="right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left"/>
    </xf>
    <xf numFmtId="0" fontId="23" fillId="0" borderId="0" xfId="0" applyNumberFormat="1" applyFont="1" applyFill="1" applyBorder="1" applyAlignment="1" applyProtection="1">
      <alignment horizontal="left" vertical="center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left" vertic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0" fillId="4" borderId="2" xfId="0" applyFont="1" applyFill="1" applyBorder="1" applyAlignment="1">
      <alignment horizontal="left" vertical="center" wrapText="1" indent="4"/>
    </xf>
    <xf numFmtId="0" fontId="31" fillId="4" borderId="6" xfId="0" applyFont="1" applyFill="1" applyBorder="1" applyAlignment="1">
      <alignment wrapText="1"/>
    </xf>
    <xf numFmtId="0" fontId="31" fillId="4" borderId="7" xfId="0" applyFont="1" applyFill="1" applyBorder="1" applyAlignment="1">
      <alignment wrapText="1"/>
    </xf>
    <xf numFmtId="0" fontId="18" fillId="0" borderId="0" xfId="0" applyNumberFormat="1" applyFont="1" applyFill="1" applyBorder="1" applyAlignment="1" applyProtection="1">
      <alignment horizontal="right"/>
    </xf>
    <xf numFmtId="164" fontId="19" fillId="0" borderId="0" xfId="0" applyNumberFormat="1" applyFont="1" applyFill="1" applyBorder="1" applyAlignment="1" applyProtection="1">
      <alignment horizontal="right"/>
    </xf>
    <xf numFmtId="0" fontId="8" fillId="4" borderId="2" xfId="1" applyFont="1" applyFill="1" applyBorder="1" applyAlignment="1">
      <alignment horizontal="left" vertical="center" wrapText="1" indent="4"/>
    </xf>
    <xf numFmtId="0" fontId="29" fillId="4" borderId="6" xfId="0" applyNumberFormat="1" applyFont="1" applyFill="1" applyBorder="1" applyAlignment="1">
      <alignment horizontal="left" vertical="top" wrapText="1"/>
    </xf>
    <xf numFmtId="0" fontId="29" fillId="4" borderId="7" xfId="0" applyNumberFormat="1" applyFont="1" applyFill="1" applyBorder="1" applyAlignment="1">
      <alignment horizontal="left" vertical="top" wrapText="1"/>
    </xf>
    <xf numFmtId="49" fontId="17" fillId="0" borderId="0" xfId="0" applyNumberFormat="1" applyFont="1" applyFill="1" applyBorder="1" applyAlignment="1" applyProtection="1">
      <alignment horizontal="right"/>
    </xf>
    <xf numFmtId="2" fontId="5" fillId="0" borderId="0" xfId="0" applyNumberFormat="1" applyFont="1"/>
    <xf numFmtId="0" fontId="2" fillId="0" borderId="0" xfId="0" applyFont="1" applyAlignment="1">
      <alignment horizontal="left"/>
    </xf>
    <xf numFmtId="2" fontId="5" fillId="3" borderId="0" xfId="0" applyNumberFormat="1" applyFont="1" applyFill="1"/>
    <xf numFmtId="0" fontId="32" fillId="0" borderId="8" xfId="0" applyFont="1" applyBorder="1" applyAlignment="1">
      <alignment horizontal="left" vertical="center"/>
    </xf>
    <xf numFmtId="0" fontId="0" fillId="0" borderId="8" xfId="0" applyBorder="1"/>
    <xf numFmtId="0" fontId="0" fillId="0" borderId="8" xfId="0" applyBorder="1" applyAlignment="1">
      <alignment horizontal="left"/>
    </xf>
    <xf numFmtId="0" fontId="33" fillId="0" borderId="8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33" fillId="0" borderId="8" xfId="0" applyFont="1" applyBorder="1" applyAlignment="1">
      <alignment vertical="center" wrapText="1"/>
    </xf>
    <xf numFmtId="0" fontId="33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34" fillId="0" borderId="0" xfId="0" applyFont="1" applyAlignment="1">
      <alignment horizontal="left" vertical="center"/>
    </xf>
    <xf numFmtId="0" fontId="7" fillId="0" borderId="0" xfId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4" borderId="2" xfId="0" applyFont="1" applyFill="1" applyBorder="1" applyAlignment="1">
      <alignment horizontal="left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7" fillId="4" borderId="4" xfId="1" applyFill="1" applyBorder="1" applyAlignment="1">
      <alignment horizontal="left" vertical="center" wrapText="1"/>
    </xf>
    <xf numFmtId="0" fontId="38" fillId="4" borderId="4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39" fillId="0" borderId="9" xfId="0" applyFont="1" applyBorder="1" applyAlignment="1">
      <alignment vertical="center" wrapText="1"/>
    </xf>
    <xf numFmtId="0" fontId="39" fillId="0" borderId="8" xfId="0" applyFont="1" applyBorder="1" applyAlignment="1">
      <alignment vertical="center" wrapText="1"/>
    </xf>
    <xf numFmtId="0" fontId="39" fillId="0" borderId="8" xfId="0" applyFont="1" applyBorder="1" applyAlignment="1">
      <alignment horizontal="center" vertical="center" wrapText="1"/>
    </xf>
    <xf numFmtId="0" fontId="7" fillId="4" borderId="8" xfId="1" applyFill="1" applyBorder="1" applyAlignment="1">
      <alignment horizontal="left" vertical="center" wrapText="1"/>
    </xf>
    <xf numFmtId="0" fontId="40" fillId="4" borderId="8" xfId="0" applyFont="1" applyFill="1" applyBorder="1" applyAlignment="1">
      <alignment horizontal="left" vertical="center" wrapText="1"/>
    </xf>
    <xf numFmtId="0" fontId="7" fillId="4" borderId="9" xfId="1" applyFill="1" applyBorder="1" applyAlignment="1">
      <alignment vertical="center" wrapText="1"/>
    </xf>
    <xf numFmtId="0" fontId="39" fillId="4" borderId="9" xfId="0" applyFont="1" applyFill="1" applyBorder="1" applyAlignment="1">
      <alignment vertical="center" wrapText="1"/>
    </xf>
    <xf numFmtId="0" fontId="37" fillId="4" borderId="4" xfId="0" applyFont="1" applyFill="1" applyBorder="1" applyAlignment="1">
      <alignment horizontal="left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44" fillId="0" borderId="8" xfId="0" applyNumberFormat="1" applyFont="1" applyBorder="1" applyAlignment="1">
      <alignment horizontal="center" vertical="center"/>
    </xf>
    <xf numFmtId="0" fontId="44" fillId="0" borderId="9" xfId="0" applyNumberFormat="1" applyFont="1" applyBorder="1" applyAlignment="1">
      <alignment horizontal="center" vertical="center" wrapText="1"/>
    </xf>
    <xf numFmtId="0" fontId="44" fillId="0" borderId="10" xfId="0" applyNumberFormat="1" applyFont="1" applyBorder="1" applyAlignment="1">
      <alignment horizontal="center" vertical="center" wrapText="1"/>
    </xf>
    <xf numFmtId="165" fontId="45" fillId="0" borderId="9" xfId="0" applyNumberFormat="1" applyFont="1" applyBorder="1" applyAlignment="1">
      <alignment horizontal="center" vertical="center"/>
    </xf>
    <xf numFmtId="165" fontId="45" fillId="0" borderId="10" xfId="0" applyNumberFormat="1" applyFont="1" applyBorder="1" applyAlignment="1">
      <alignment horizontal="center" vertical="center"/>
    </xf>
    <xf numFmtId="0" fontId="45" fillId="0" borderId="8" xfId="0" applyNumberFormat="1" applyFont="1" applyBorder="1" applyAlignment="1">
      <alignment horizontal="center" vertical="center"/>
    </xf>
    <xf numFmtId="0" fontId="45" fillId="0" borderId="8" xfId="0" applyFont="1" applyBorder="1" applyAlignment="1">
      <alignment horizontal="center"/>
    </xf>
    <xf numFmtId="164" fontId="45" fillId="0" borderId="8" xfId="0" applyNumberFormat="1" applyFont="1" applyBorder="1" applyAlignment="1">
      <alignment horizontal="center"/>
    </xf>
    <xf numFmtId="0" fontId="45" fillId="0" borderId="8" xfId="0" applyNumberFormat="1" applyFont="1" applyBorder="1" applyAlignment="1">
      <alignment horizontal="center"/>
    </xf>
    <xf numFmtId="1" fontId="45" fillId="0" borderId="8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0" fillId="3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914400</xdr:colOff>
      <xdr:row>32</xdr:row>
      <xdr:rowOff>38100</xdr:rowOff>
    </xdr:to>
    <xdr:pic>
      <xdr:nvPicPr>
        <xdr:cNvPr id="2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8727400"/>
          <a:ext cx="914400" cy="2286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914400</xdr:colOff>
      <xdr:row>32</xdr:row>
      <xdr:rowOff>38100</xdr:rowOff>
    </xdr:to>
    <xdr:pic>
      <xdr:nvPicPr>
        <xdr:cNvPr id="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8727400"/>
          <a:ext cx="914400" cy="22860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bprog.ru/tk/pi-1179" TargetMode="External"/><Relationship Id="rId18" Type="http://schemas.openxmlformats.org/officeDocument/2006/relationships/hyperlink" Target="https://pbprog.ru/tk/pi-1636" TargetMode="External"/><Relationship Id="rId26" Type="http://schemas.openxmlformats.org/officeDocument/2006/relationships/hyperlink" Target="https://pbprog.ru/databases/foodstuffsschp/10/8.php" TargetMode="External"/><Relationship Id="rId39" Type="http://schemas.openxmlformats.org/officeDocument/2006/relationships/hyperlink" Target="https://pbprog.ru/tk/pi-166" TargetMode="External"/><Relationship Id="rId21" Type="http://schemas.openxmlformats.org/officeDocument/2006/relationships/hyperlink" Target="https://pbprog.ru/databases/foodstuffsschp/4/152.php" TargetMode="External"/><Relationship Id="rId34" Type="http://schemas.openxmlformats.org/officeDocument/2006/relationships/hyperlink" Target="https://pbprog.ru/tk/pi-1653" TargetMode="External"/><Relationship Id="rId42" Type="http://schemas.openxmlformats.org/officeDocument/2006/relationships/hyperlink" Target="https://pbprog.ru/tk/pi-1651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https://pbprog.ru/tk/pi-1753" TargetMode="External"/><Relationship Id="rId2" Type="http://schemas.openxmlformats.org/officeDocument/2006/relationships/hyperlink" Target="https://pbprog.ru/tk/pi-698" TargetMode="External"/><Relationship Id="rId16" Type="http://schemas.openxmlformats.org/officeDocument/2006/relationships/hyperlink" Target="https://pbprog.ru/tk/pi-1181" TargetMode="External"/><Relationship Id="rId29" Type="http://schemas.openxmlformats.org/officeDocument/2006/relationships/hyperlink" Target="https://pbprog.ru/tk/pi-396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https://pbprog.ru/tk/pi-1647" TargetMode="External"/><Relationship Id="rId11" Type="http://schemas.openxmlformats.org/officeDocument/2006/relationships/hyperlink" Target="https://pbprog.ru/tk/pi-95" TargetMode="External"/><Relationship Id="rId24" Type="http://schemas.openxmlformats.org/officeDocument/2006/relationships/hyperlink" Target="https://pbprog.ru/databases/foodstuffsschp/12/5.php" TargetMode="External"/><Relationship Id="rId32" Type="http://schemas.openxmlformats.org/officeDocument/2006/relationships/hyperlink" Target="https://pbprog.ru/tk/pi-689" TargetMode="External"/><Relationship Id="rId37" Type="http://schemas.openxmlformats.org/officeDocument/2006/relationships/hyperlink" Target="javascript:void(0);" TargetMode="External"/><Relationship Id="rId40" Type="http://schemas.openxmlformats.org/officeDocument/2006/relationships/hyperlink" Target="https://pbprog.ru/tk/pi-39" TargetMode="External"/><Relationship Id="rId45" Type="http://schemas.openxmlformats.org/officeDocument/2006/relationships/hyperlink" Target="https://pbprog.ru/tk/pi-471" TargetMode="External"/><Relationship Id="rId5" Type="http://schemas.openxmlformats.org/officeDocument/2006/relationships/hyperlink" Target="https://pbprog.ru/tk/pi-39" TargetMode="External"/><Relationship Id="rId15" Type="http://schemas.openxmlformats.org/officeDocument/2006/relationships/hyperlink" Target="https://pbprog.ru/tk/pi-1642" TargetMode="External"/><Relationship Id="rId23" Type="http://schemas.openxmlformats.org/officeDocument/2006/relationships/hyperlink" Target="https://pbprog.ru/databases/foodstuffsschp/12/314.php" TargetMode="External"/><Relationship Id="rId28" Type="http://schemas.openxmlformats.org/officeDocument/2006/relationships/hyperlink" Target="https://pbprog.ru/tk/pi-1643" TargetMode="External"/><Relationship Id="rId36" Type="http://schemas.openxmlformats.org/officeDocument/2006/relationships/hyperlink" Target="https://pbprog.ru/tk/pi-39" TargetMode="External"/><Relationship Id="rId10" Type="http://schemas.openxmlformats.org/officeDocument/2006/relationships/hyperlink" Target="javascript:void(0);" TargetMode="External"/><Relationship Id="rId19" Type="http://schemas.openxmlformats.org/officeDocument/2006/relationships/hyperlink" Target="https://pbprog.ru/tk/pi-39" TargetMode="External"/><Relationship Id="rId31" Type="http://schemas.openxmlformats.org/officeDocument/2006/relationships/hyperlink" Target="https://pbprog.ru/tk/pi-139" TargetMode="External"/><Relationship Id="rId44" Type="http://schemas.openxmlformats.org/officeDocument/2006/relationships/hyperlink" Target="https://pbprog.ru/tk/pi-1335" TargetMode="External"/><Relationship Id="rId4" Type="http://schemas.openxmlformats.org/officeDocument/2006/relationships/hyperlink" Target="https://pbprog.ru/tk/pi-1653" TargetMode="External"/><Relationship Id="rId9" Type="http://schemas.openxmlformats.org/officeDocument/2006/relationships/hyperlink" Target="https://pbprog.ru/tk/pi-369" TargetMode="External"/><Relationship Id="rId14" Type="http://schemas.openxmlformats.org/officeDocument/2006/relationships/hyperlink" Target="https://pbprog.ru/tk/pi-153" TargetMode="External"/><Relationship Id="rId22" Type="http://schemas.openxmlformats.org/officeDocument/2006/relationships/hyperlink" Target="https://pbprog.ru/databases/foodstuffsschp/10/8.php" TargetMode="External"/><Relationship Id="rId27" Type="http://schemas.openxmlformats.org/officeDocument/2006/relationships/hyperlink" Target="https://pbprog.ru/databases/foodstuffsschp/13/118.php" TargetMode="External"/><Relationship Id="rId30" Type="http://schemas.openxmlformats.org/officeDocument/2006/relationships/hyperlink" Target="https://pbprog.ru/tk/pi-61" TargetMode="External"/><Relationship Id="rId35" Type="http://schemas.openxmlformats.org/officeDocument/2006/relationships/hyperlink" Target="https://pbprog.ru/tk/pi-148" TargetMode="External"/><Relationship Id="rId43" Type="http://schemas.openxmlformats.org/officeDocument/2006/relationships/hyperlink" Target="https://pbprog.ru/tk/pi-1653" TargetMode="External"/><Relationship Id="rId8" Type="http://schemas.openxmlformats.org/officeDocument/2006/relationships/hyperlink" Target="https://pbprog.ru/tk/pi-805" TargetMode="External"/><Relationship Id="rId3" Type="http://schemas.openxmlformats.org/officeDocument/2006/relationships/hyperlink" Target="https://pbprog.ru/tk/pi-39" TargetMode="External"/><Relationship Id="rId12" Type="http://schemas.openxmlformats.org/officeDocument/2006/relationships/hyperlink" Target="https://pbprog.ru/tk/pi-102" TargetMode="External"/><Relationship Id="rId17" Type="http://schemas.openxmlformats.org/officeDocument/2006/relationships/hyperlink" Target="https://pbprog.ru/tk/pi-1637" TargetMode="External"/><Relationship Id="rId25" Type="http://schemas.openxmlformats.org/officeDocument/2006/relationships/hyperlink" Target="https://pbprog.ru/databases/foodstuffsschp/9/19.php" TargetMode="External"/><Relationship Id="rId33" Type="http://schemas.openxmlformats.org/officeDocument/2006/relationships/hyperlink" Target="https://pbprog.ru/tk/pi-78" TargetMode="External"/><Relationship Id="rId38" Type="http://schemas.openxmlformats.org/officeDocument/2006/relationships/hyperlink" Target="https://pbprog.ru/tk/pi-1620" TargetMode="External"/><Relationship Id="rId46" Type="http://schemas.openxmlformats.org/officeDocument/2006/relationships/hyperlink" Target="https://pbprog.ru/tk/pi-1647" TargetMode="External"/><Relationship Id="rId20" Type="http://schemas.openxmlformats.org/officeDocument/2006/relationships/hyperlink" Target="https://pbprog.ru/databases/foodstuffsschp/4/152.php" TargetMode="External"/><Relationship Id="rId41" Type="http://schemas.openxmlformats.org/officeDocument/2006/relationships/hyperlink" Target="https://pbprog.ru/tk/pi-1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28"/>
  <sheetViews>
    <sheetView tabSelected="1" topLeftCell="A115" workbookViewId="0">
      <selection activeCell="A4" sqref="A4:R128"/>
    </sheetView>
  </sheetViews>
  <sheetFormatPr defaultRowHeight="15" x14ac:dyDescent="0.25"/>
  <sheetData>
    <row r="3" spans="1:18" ht="15.75" thickBot="1" x14ac:dyDescent="0.3"/>
    <row r="4" spans="1:18" ht="21.75" thickBot="1" x14ac:dyDescent="0.4">
      <c r="A4" s="1" t="s">
        <v>0</v>
      </c>
      <c r="B4" s="2"/>
      <c r="C4" s="2"/>
      <c r="D4" s="2"/>
      <c r="E4" s="2"/>
      <c r="F4" s="3">
        <f>F13+F27+F30+F43+F56+F65+F82+F99+F113+F117+F128</f>
        <v>214.42340879999998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4"/>
      <c r="F5" s="5"/>
    </row>
    <row r="6" spans="1:18" ht="21" x14ac:dyDescent="0.25">
      <c r="A6" s="6" t="s">
        <v>1</v>
      </c>
      <c r="D6" s="7"/>
      <c r="E6" s="8"/>
      <c r="F6" s="9"/>
    </row>
    <row r="7" spans="1:18" x14ac:dyDescent="0.25">
      <c r="A7" s="10" t="s">
        <v>2</v>
      </c>
      <c r="D7" s="11"/>
      <c r="F7" s="9"/>
    </row>
    <row r="8" spans="1:18" x14ac:dyDescent="0.25">
      <c r="A8" s="12"/>
      <c r="D8" s="11"/>
      <c r="F8" s="9"/>
    </row>
    <row r="9" spans="1:18" x14ac:dyDescent="0.25">
      <c r="A9" s="13" t="s">
        <v>3</v>
      </c>
      <c r="D9" s="11"/>
      <c r="F9" s="9"/>
    </row>
    <row r="10" spans="1:18" x14ac:dyDescent="0.25">
      <c r="A10" s="14" t="s">
        <v>4</v>
      </c>
      <c r="D10" s="11"/>
      <c r="F10" s="9"/>
    </row>
    <row r="11" spans="1:18" x14ac:dyDescent="0.25">
      <c r="A11" s="14" t="s">
        <v>5</v>
      </c>
      <c r="D11" s="11"/>
      <c r="F11" s="9"/>
    </row>
    <row r="12" spans="1:18" x14ac:dyDescent="0.25">
      <c r="A12" s="10" t="s">
        <v>6</v>
      </c>
      <c r="D12" s="11"/>
      <c r="F12" s="9"/>
    </row>
    <row r="13" spans="1:18" ht="16.5" thickBot="1" x14ac:dyDescent="0.3">
      <c r="A13" s="15" t="s">
        <v>7</v>
      </c>
      <c r="D13" s="11"/>
      <c r="E13" s="8"/>
      <c r="F13" s="16">
        <f>E15+E16+E18+E19+E20+E21+E23+E24+E25</f>
        <v>76.800759999999997</v>
      </c>
    </row>
    <row r="14" spans="1:18" ht="43.5" thickBot="1" x14ac:dyDescent="0.3">
      <c r="A14" s="17" t="s">
        <v>8</v>
      </c>
      <c r="B14" s="18" t="s">
        <v>9</v>
      </c>
      <c r="C14" s="19" t="s">
        <v>10</v>
      </c>
      <c r="D14" s="20" t="s">
        <v>11</v>
      </c>
      <c r="E14" s="21" t="s">
        <v>12</v>
      </c>
      <c r="F14" s="9"/>
    </row>
    <row r="15" spans="1:18" ht="15.75" thickBot="1" x14ac:dyDescent="0.3">
      <c r="A15" s="22" t="s">
        <v>13</v>
      </c>
      <c r="B15" s="23">
        <v>188</v>
      </c>
      <c r="C15" s="24">
        <v>186</v>
      </c>
      <c r="D15" s="25">
        <v>318</v>
      </c>
      <c r="E15" s="26">
        <f>D15*B15/1000</f>
        <v>59.783999999999999</v>
      </c>
      <c r="F15" s="9"/>
    </row>
    <row r="16" spans="1:18" ht="30.75" thickBot="1" x14ac:dyDescent="0.3">
      <c r="A16" s="22" t="s">
        <v>14</v>
      </c>
      <c r="B16" s="23">
        <v>12.94</v>
      </c>
      <c r="C16" s="24">
        <v>12.94</v>
      </c>
      <c r="D16" s="27">
        <v>46</v>
      </c>
      <c r="E16" s="26">
        <f t="shared" ref="E16:E19" si="0">D16*B16/1000</f>
        <v>0.59523999999999999</v>
      </c>
      <c r="F16" s="9"/>
    </row>
    <row r="17" spans="1:6" ht="60.75" thickBot="1" x14ac:dyDescent="0.3">
      <c r="A17" s="22" t="s">
        <v>15</v>
      </c>
      <c r="B17" s="23">
        <v>16</v>
      </c>
      <c r="C17" s="24">
        <v>16</v>
      </c>
      <c r="D17" s="27"/>
      <c r="E17" s="26">
        <f t="shared" si="0"/>
        <v>0</v>
      </c>
      <c r="F17" s="9"/>
    </row>
    <row r="18" spans="1:6" ht="15.75" thickBot="1" x14ac:dyDescent="0.3">
      <c r="A18" s="22" t="s">
        <v>16</v>
      </c>
      <c r="B18" s="23">
        <v>48</v>
      </c>
      <c r="C18" s="24">
        <v>48</v>
      </c>
      <c r="D18" s="28"/>
      <c r="E18" s="26">
        <f t="shared" si="0"/>
        <v>0</v>
      </c>
      <c r="F18" s="9"/>
    </row>
    <row r="19" spans="1:6" ht="105.75" thickBot="1" x14ac:dyDescent="0.3">
      <c r="A19" s="22" t="s">
        <v>17</v>
      </c>
      <c r="B19" s="23">
        <v>48</v>
      </c>
      <c r="C19" s="24">
        <v>48</v>
      </c>
      <c r="D19" s="29">
        <v>69</v>
      </c>
      <c r="E19" s="26">
        <f t="shared" si="0"/>
        <v>3.3119999999999998</v>
      </c>
      <c r="F19" s="9"/>
    </row>
    <row r="20" spans="1:6" ht="15.75" thickBot="1" x14ac:dyDescent="0.3">
      <c r="A20" s="22" t="s">
        <v>18</v>
      </c>
      <c r="B20" s="23">
        <v>6</v>
      </c>
      <c r="C20" s="24">
        <v>6</v>
      </c>
      <c r="D20" s="29">
        <v>245</v>
      </c>
      <c r="E20" s="26">
        <f>B20*D20/1000</f>
        <v>1.47</v>
      </c>
      <c r="F20" s="9"/>
    </row>
    <row r="21" spans="1:6" ht="30.75" thickBot="1" x14ac:dyDescent="0.3">
      <c r="A21" s="22" t="s">
        <v>19</v>
      </c>
      <c r="B21" s="23">
        <v>12.94</v>
      </c>
      <c r="C21" s="24">
        <v>12.94</v>
      </c>
      <c r="D21" s="29">
        <v>80</v>
      </c>
      <c r="E21" s="26">
        <f t="shared" ref="E21:E24" si="1">D21*B21/1000</f>
        <v>1.0352000000000001</v>
      </c>
      <c r="F21" s="9"/>
    </row>
    <row r="22" spans="1:6" ht="15.75" thickBot="1" x14ac:dyDescent="0.3">
      <c r="A22" s="22" t="s">
        <v>20</v>
      </c>
      <c r="B22" s="23">
        <v>0</v>
      </c>
      <c r="C22" s="24">
        <v>0</v>
      </c>
      <c r="D22" s="29">
        <v>0</v>
      </c>
      <c r="E22" s="26">
        <f>D22*B22/1000</f>
        <v>0</v>
      </c>
      <c r="F22" s="9"/>
    </row>
    <row r="23" spans="1:6" ht="60.75" thickBot="1" x14ac:dyDescent="0.3">
      <c r="A23" s="22" t="s">
        <v>21</v>
      </c>
      <c r="B23" s="23">
        <v>6.94</v>
      </c>
      <c r="C23" s="24">
        <v>6.94</v>
      </c>
      <c r="D23" s="29">
        <v>228</v>
      </c>
      <c r="E23" s="26">
        <f t="shared" si="1"/>
        <v>1.5823200000000002</v>
      </c>
      <c r="F23" s="9"/>
    </row>
    <row r="24" spans="1:6" ht="15.75" thickBot="1" x14ac:dyDescent="0.3">
      <c r="A24" s="22" t="s">
        <v>22</v>
      </c>
      <c r="B24" s="23">
        <v>6.94</v>
      </c>
      <c r="C24" s="24">
        <v>6.94</v>
      </c>
      <c r="D24" s="29">
        <v>200</v>
      </c>
      <c r="E24" s="30">
        <f t="shared" si="1"/>
        <v>1.3879999999999999</v>
      </c>
      <c r="F24" s="9"/>
    </row>
    <row r="25" spans="1:6" ht="45.75" thickBot="1" x14ac:dyDescent="0.3">
      <c r="A25" s="22" t="s">
        <v>23</v>
      </c>
      <c r="B25" s="23">
        <v>6.94</v>
      </c>
      <c r="C25" s="24">
        <v>6.94</v>
      </c>
      <c r="D25" s="28">
        <v>1100</v>
      </c>
      <c r="E25" s="30">
        <f>D25*B25/1000</f>
        <v>7.6340000000000003</v>
      </c>
      <c r="F25" s="9"/>
    </row>
    <row r="26" spans="1:6" x14ac:dyDescent="0.25">
      <c r="A26" s="12"/>
      <c r="D26" s="11"/>
      <c r="F26" s="9"/>
    </row>
    <row r="27" spans="1:6" x14ac:dyDescent="0.25">
      <c r="A27" s="12" t="s">
        <v>24</v>
      </c>
      <c r="B27" s="31">
        <v>26</v>
      </c>
      <c r="C27" s="32"/>
      <c r="D27" s="33">
        <v>150</v>
      </c>
      <c r="E27" s="30">
        <f>D27*B27/1000</f>
        <v>3.9</v>
      </c>
      <c r="F27" s="16">
        <f>E27</f>
        <v>3.9</v>
      </c>
    </row>
    <row r="28" spans="1:6" x14ac:dyDescent="0.25">
      <c r="A28" s="12"/>
      <c r="C28" s="34"/>
      <c r="D28" s="11"/>
      <c r="E28" s="8"/>
      <c r="F28" s="9"/>
    </row>
    <row r="29" spans="1:6" x14ac:dyDescent="0.25">
      <c r="A29" s="12"/>
      <c r="D29" s="11"/>
      <c r="F29" s="9"/>
    </row>
    <row r="30" spans="1:6" ht="21" x14ac:dyDescent="0.25">
      <c r="A30" s="35" t="s">
        <v>25</v>
      </c>
      <c r="B30" s="36"/>
      <c r="C30" s="36"/>
      <c r="D30" s="37"/>
      <c r="E30" s="38"/>
      <c r="F30" s="16">
        <f>E37+E38+E39+E40</f>
        <v>9.85</v>
      </c>
    </row>
    <row r="31" spans="1:6" x14ac:dyDescent="0.25">
      <c r="A31" s="39" t="s">
        <v>26</v>
      </c>
      <c r="B31" s="36"/>
      <c r="C31" s="36"/>
      <c r="D31" s="37"/>
      <c r="E31" s="40"/>
      <c r="F31" s="9"/>
    </row>
    <row r="32" spans="1:6" x14ac:dyDescent="0.25">
      <c r="A32" s="41"/>
      <c r="B32" s="36"/>
      <c r="C32" s="36"/>
      <c r="D32" s="37"/>
      <c r="E32" s="40"/>
      <c r="F32" s="9"/>
    </row>
    <row r="33" spans="1:6" x14ac:dyDescent="0.25">
      <c r="A33" s="42" t="s">
        <v>27</v>
      </c>
      <c r="B33" s="36"/>
      <c r="C33" s="36"/>
      <c r="D33" s="37"/>
      <c r="E33" s="40"/>
      <c r="F33" s="9"/>
    </row>
    <row r="34" spans="1:6" x14ac:dyDescent="0.25">
      <c r="A34" s="43" t="s">
        <v>28</v>
      </c>
      <c r="B34" s="36"/>
      <c r="C34" s="36"/>
      <c r="D34" s="37"/>
      <c r="E34" s="40"/>
      <c r="F34" s="9"/>
    </row>
    <row r="35" spans="1:6" ht="15.75" x14ac:dyDescent="0.25">
      <c r="A35" s="44" t="s">
        <v>7</v>
      </c>
      <c r="B35" s="36"/>
      <c r="C35" s="36"/>
      <c r="D35" s="37"/>
      <c r="E35" s="40"/>
      <c r="F35" s="9"/>
    </row>
    <row r="36" spans="1:6" ht="38.25" x14ac:dyDescent="0.25">
      <c r="A36" s="45" t="s">
        <v>8</v>
      </c>
      <c r="B36" s="46" t="s">
        <v>9</v>
      </c>
      <c r="C36" s="46" t="s">
        <v>10</v>
      </c>
      <c r="D36" s="37"/>
      <c r="E36" s="40"/>
      <c r="F36" s="9"/>
    </row>
    <row r="37" spans="1:6" ht="45" x14ac:dyDescent="0.25">
      <c r="A37" s="47" t="s">
        <v>29</v>
      </c>
      <c r="B37" s="48">
        <v>3</v>
      </c>
      <c r="C37" s="48">
        <v>3</v>
      </c>
      <c r="D37" s="37" t="s">
        <v>30</v>
      </c>
      <c r="E37" s="38">
        <f>B37*D37/1000</f>
        <v>1.35</v>
      </c>
      <c r="F37" s="9"/>
    </row>
    <row r="38" spans="1:6" x14ac:dyDescent="0.25">
      <c r="A38" s="47" t="s">
        <v>31</v>
      </c>
      <c r="B38" s="48">
        <v>100</v>
      </c>
      <c r="C38" s="48">
        <v>100</v>
      </c>
      <c r="D38" s="37" t="s">
        <v>32</v>
      </c>
      <c r="E38" s="38">
        <f t="shared" ref="E38:E40" si="2">B38*D38/1000</f>
        <v>6.9</v>
      </c>
      <c r="F38" s="9"/>
    </row>
    <row r="39" spans="1:6" x14ac:dyDescent="0.25">
      <c r="A39" s="47" t="s">
        <v>16</v>
      </c>
      <c r="B39" s="48">
        <v>110</v>
      </c>
      <c r="C39" s="48">
        <v>110</v>
      </c>
      <c r="D39" s="37" t="s">
        <v>33</v>
      </c>
      <c r="E39" s="38">
        <f t="shared" si="2"/>
        <v>0</v>
      </c>
      <c r="F39" s="9"/>
    </row>
    <row r="40" spans="1:6" ht="30" x14ac:dyDescent="0.25">
      <c r="A40" s="47" t="s">
        <v>19</v>
      </c>
      <c r="B40" s="48">
        <v>20</v>
      </c>
      <c r="C40" s="48">
        <v>20</v>
      </c>
      <c r="D40" s="37" t="s">
        <v>34</v>
      </c>
      <c r="E40" s="38">
        <f t="shared" si="2"/>
        <v>1.6</v>
      </c>
      <c r="F40" s="9"/>
    </row>
    <row r="41" spans="1:6" x14ac:dyDescent="0.25">
      <c r="A41" s="12"/>
      <c r="D41" s="11"/>
      <c r="F41" s="9"/>
    </row>
    <row r="42" spans="1:6" x14ac:dyDescent="0.25">
      <c r="A42" s="12"/>
      <c r="D42" s="11"/>
      <c r="F42" s="9"/>
    </row>
    <row r="43" spans="1:6" ht="21" x14ac:dyDescent="0.25">
      <c r="A43" s="49" t="s">
        <v>35</v>
      </c>
      <c r="B43" s="49"/>
      <c r="C43" s="49"/>
      <c r="D43" s="49"/>
      <c r="E43" s="49"/>
      <c r="F43" s="16">
        <f>F46+F48+F49</f>
        <v>16.206250000000001</v>
      </c>
    </row>
    <row r="44" spans="1:6" ht="15.75" thickBot="1" x14ac:dyDescent="0.3">
      <c r="A44" s="12"/>
      <c r="D44" s="11"/>
      <c r="F44" s="9"/>
    </row>
    <row r="45" spans="1:6" ht="135.75" thickBot="1" x14ac:dyDescent="0.3">
      <c r="A45" s="50" t="s">
        <v>8</v>
      </c>
      <c r="B45" s="51" t="s">
        <v>9</v>
      </c>
      <c r="C45" s="52" t="s">
        <v>10</v>
      </c>
      <c r="D45" s="53"/>
      <c r="E45" s="54"/>
      <c r="F45" s="9"/>
    </row>
    <row r="46" spans="1:6" ht="120.75" thickBot="1" x14ac:dyDescent="0.3">
      <c r="A46" s="55" t="s">
        <v>23</v>
      </c>
      <c r="B46" s="56">
        <v>12.5</v>
      </c>
      <c r="C46" s="57">
        <v>12.5</v>
      </c>
      <c r="D46" s="53">
        <v>1100</v>
      </c>
      <c r="E46" s="54">
        <f>B46*D46/1000</f>
        <v>13.75</v>
      </c>
      <c r="F46" s="9">
        <f>E46</f>
        <v>13.75</v>
      </c>
    </row>
    <row r="47" spans="1:6" ht="150.75" thickBot="1" x14ac:dyDescent="0.3">
      <c r="A47" s="55" t="s">
        <v>36</v>
      </c>
      <c r="B47" s="56">
        <v>12.5</v>
      </c>
      <c r="C47" s="57">
        <v>12.5</v>
      </c>
      <c r="D47" s="53"/>
      <c r="E47" s="54"/>
      <c r="F47" s="9"/>
    </row>
    <row r="48" spans="1:6" ht="30.75" thickBot="1" x14ac:dyDescent="0.3">
      <c r="A48" s="55" t="s">
        <v>37</v>
      </c>
      <c r="B48" s="56">
        <v>37.5</v>
      </c>
      <c r="C48" s="56">
        <v>37.5</v>
      </c>
      <c r="D48" s="58" t="s">
        <v>38</v>
      </c>
      <c r="E48" s="54">
        <f>B48*D48/1000</f>
        <v>2.4562499999999998</v>
      </c>
      <c r="F48" s="9">
        <f>E48</f>
        <v>2.4562499999999998</v>
      </c>
    </row>
    <row r="49" spans="1:6" ht="135.75" thickBot="1" x14ac:dyDescent="0.3">
      <c r="A49" s="55" t="s">
        <v>39</v>
      </c>
      <c r="B49" s="56">
        <v>37.5</v>
      </c>
      <c r="C49" s="56">
        <v>37.5</v>
      </c>
      <c r="D49" s="53"/>
      <c r="E49" s="54">
        <f>B49*D49/1000</f>
        <v>0</v>
      </c>
      <c r="F49" s="9">
        <f>E49</f>
        <v>0</v>
      </c>
    </row>
    <row r="50" spans="1:6" x14ac:dyDescent="0.25">
      <c r="A50" s="4"/>
      <c r="E50" s="54"/>
      <c r="F50" s="59"/>
    </row>
    <row r="51" spans="1:6" x14ac:dyDescent="0.25">
      <c r="A51" s="4"/>
      <c r="E51" s="54"/>
      <c r="F51" s="59"/>
    </row>
    <row r="52" spans="1:6" ht="21" x14ac:dyDescent="0.35">
      <c r="A52" s="60" t="s">
        <v>40</v>
      </c>
      <c r="E52" s="54"/>
      <c r="F52" s="59"/>
    </row>
    <row r="53" spans="1:6" x14ac:dyDescent="0.25">
      <c r="A53" s="12" t="s">
        <v>41</v>
      </c>
      <c r="C53">
        <v>100</v>
      </c>
      <c r="D53">
        <v>320</v>
      </c>
      <c r="E53" s="54">
        <f>B53*D53/1000</f>
        <v>0</v>
      </c>
      <c r="F53" s="61">
        <f>B53*D53/1000</f>
        <v>0</v>
      </c>
    </row>
    <row r="54" spans="1:6" x14ac:dyDescent="0.25">
      <c r="A54" s="4"/>
      <c r="F54" s="59"/>
    </row>
    <row r="55" spans="1:6" ht="21" x14ac:dyDescent="0.35">
      <c r="A55" s="60" t="s">
        <v>42</v>
      </c>
      <c r="F55" s="59"/>
    </row>
    <row r="56" spans="1:6" ht="17.25" x14ac:dyDescent="0.25">
      <c r="A56" s="62" t="s">
        <v>43</v>
      </c>
      <c r="B56" s="63"/>
      <c r="C56" s="63"/>
      <c r="F56" s="61">
        <f>E61+E62</f>
        <v>11.8</v>
      </c>
    </row>
    <row r="57" spans="1:6" x14ac:dyDescent="0.25">
      <c r="A57" s="64"/>
      <c r="B57" s="63"/>
      <c r="C57" s="63"/>
      <c r="F57" s="59"/>
    </row>
    <row r="58" spans="1:6" ht="15.75" x14ac:dyDescent="0.25">
      <c r="A58" s="65"/>
      <c r="B58" s="66" t="s">
        <v>44</v>
      </c>
      <c r="C58" s="66"/>
      <c r="F58" s="59"/>
    </row>
    <row r="59" spans="1:6" ht="15.75" x14ac:dyDescent="0.25">
      <c r="A59" s="67"/>
      <c r="B59" s="66" t="s">
        <v>45</v>
      </c>
      <c r="C59" s="66"/>
      <c r="F59" s="59"/>
    </row>
    <row r="60" spans="1:6" ht="47.25" x14ac:dyDescent="0.25">
      <c r="A60" s="65" t="s">
        <v>46</v>
      </c>
      <c r="B60" s="68" t="s">
        <v>9</v>
      </c>
      <c r="C60" s="68" t="s">
        <v>10</v>
      </c>
      <c r="F60" s="59"/>
    </row>
    <row r="61" spans="1:6" ht="47.25" x14ac:dyDescent="0.25">
      <c r="A61" s="65" t="s">
        <v>47</v>
      </c>
      <c r="B61" s="69">
        <v>118</v>
      </c>
      <c r="C61" s="69">
        <v>100</v>
      </c>
      <c r="D61">
        <v>100</v>
      </c>
      <c r="E61">
        <f>B61*D61/1000</f>
        <v>11.8</v>
      </c>
      <c r="F61" s="59"/>
    </row>
    <row r="62" spans="1:6" ht="31.5" x14ac:dyDescent="0.25">
      <c r="A62" s="65" t="s">
        <v>48</v>
      </c>
      <c r="B62" s="69"/>
      <c r="C62" s="69"/>
      <c r="E62">
        <f>B62*D62/1000</f>
        <v>0</v>
      </c>
      <c r="F62" s="59"/>
    </row>
    <row r="63" spans="1:6" ht="15.75" x14ac:dyDescent="0.25">
      <c r="A63" s="65" t="s">
        <v>49</v>
      </c>
      <c r="B63" s="70"/>
      <c r="C63" s="69">
        <v>100</v>
      </c>
      <c r="F63" s="59"/>
    </row>
    <row r="64" spans="1:6" x14ac:dyDescent="0.25">
      <c r="A64" s="4"/>
      <c r="F64" s="59"/>
    </row>
    <row r="65" spans="1:6" ht="21" x14ac:dyDescent="0.25">
      <c r="A65" s="6" t="s">
        <v>50</v>
      </c>
      <c r="F65" s="61">
        <f>E72+E73+E74+E75+E76+E77</f>
        <v>8.6983999999999995</v>
      </c>
    </row>
    <row r="66" spans="1:6" x14ac:dyDescent="0.25">
      <c r="A66" s="71" t="s">
        <v>51</v>
      </c>
      <c r="F66" s="59"/>
    </row>
    <row r="67" spans="1:6" x14ac:dyDescent="0.25">
      <c r="A67" s="71" t="s">
        <v>26</v>
      </c>
      <c r="F67" s="59"/>
    </row>
    <row r="68" spans="1:6" x14ac:dyDescent="0.25">
      <c r="A68" s="4"/>
      <c r="F68" s="59"/>
    </row>
    <row r="69" spans="1:6" x14ac:dyDescent="0.25">
      <c r="A69" s="72" t="s">
        <v>27</v>
      </c>
      <c r="F69" s="59"/>
    </row>
    <row r="70" spans="1:6" ht="15.75" thickBot="1" x14ac:dyDescent="0.3">
      <c r="A70" s="73" t="s">
        <v>52</v>
      </c>
      <c r="F70" s="59"/>
    </row>
    <row r="71" spans="1:6" ht="36.75" thickBot="1" x14ac:dyDescent="0.3">
      <c r="A71" s="74" t="s">
        <v>8</v>
      </c>
      <c r="B71" s="75" t="s">
        <v>9</v>
      </c>
      <c r="C71" s="76" t="s">
        <v>10</v>
      </c>
      <c r="F71" s="59"/>
    </row>
    <row r="72" spans="1:6" ht="45.75" thickBot="1" x14ac:dyDescent="0.3">
      <c r="A72" s="77" t="s">
        <v>53</v>
      </c>
      <c r="B72" s="78">
        <v>62.5</v>
      </c>
      <c r="C72" s="79">
        <v>50</v>
      </c>
      <c r="D72">
        <v>55</v>
      </c>
      <c r="E72" s="8">
        <f>B72*D72/1000</f>
        <v>3.4375</v>
      </c>
      <c r="F72" s="59"/>
    </row>
    <row r="73" spans="1:6" ht="30.75" thickBot="1" x14ac:dyDescent="0.3">
      <c r="A73" s="77" t="s">
        <v>54</v>
      </c>
      <c r="B73" s="78">
        <v>40</v>
      </c>
      <c r="C73" s="79">
        <v>30</v>
      </c>
      <c r="D73">
        <v>70</v>
      </c>
      <c r="E73" s="8">
        <f t="shared" ref="E73:E77" si="3">B73*D73/1000</f>
        <v>2.8</v>
      </c>
      <c r="F73" s="59"/>
    </row>
    <row r="74" spans="1:6" ht="15.75" thickBot="1" x14ac:dyDescent="0.3">
      <c r="A74" s="77" t="s">
        <v>55</v>
      </c>
      <c r="B74" s="78">
        <v>15.75</v>
      </c>
      <c r="C74" s="79">
        <v>12.5</v>
      </c>
      <c r="D74">
        <v>40</v>
      </c>
      <c r="E74" s="8">
        <f t="shared" si="3"/>
        <v>0.63</v>
      </c>
      <c r="F74" s="59"/>
    </row>
    <row r="75" spans="1:6" ht="45.75" thickBot="1" x14ac:dyDescent="0.3">
      <c r="A75" s="77" t="s">
        <v>56</v>
      </c>
      <c r="B75" s="78">
        <v>12</v>
      </c>
      <c r="C75" s="79">
        <v>10</v>
      </c>
      <c r="D75">
        <v>35</v>
      </c>
      <c r="E75" s="8">
        <f t="shared" si="3"/>
        <v>0.42</v>
      </c>
      <c r="F75" s="59"/>
    </row>
    <row r="76" spans="1:6" ht="30.75" thickBot="1" x14ac:dyDescent="0.3">
      <c r="A76" s="77" t="s">
        <v>57</v>
      </c>
      <c r="B76" s="78">
        <v>2.5</v>
      </c>
      <c r="C76" s="79">
        <v>2.5</v>
      </c>
      <c r="D76">
        <v>210</v>
      </c>
      <c r="E76" s="8">
        <f t="shared" si="3"/>
        <v>0.52500000000000002</v>
      </c>
      <c r="F76" s="59"/>
    </row>
    <row r="77" spans="1:6" ht="45.75" thickBot="1" x14ac:dyDescent="0.3">
      <c r="A77" s="77" t="s">
        <v>58</v>
      </c>
      <c r="B77" s="78">
        <v>5</v>
      </c>
      <c r="C77" s="79">
        <v>5</v>
      </c>
      <c r="D77">
        <v>177.18</v>
      </c>
      <c r="E77" s="8">
        <f t="shared" si="3"/>
        <v>0.88590000000000013</v>
      </c>
      <c r="F77" s="59"/>
    </row>
    <row r="78" spans="1:6" ht="30.75" thickBot="1" x14ac:dyDescent="0.3">
      <c r="A78" s="77" t="s">
        <v>59</v>
      </c>
      <c r="B78" s="78">
        <v>200</v>
      </c>
      <c r="C78" s="79">
        <v>200</v>
      </c>
      <c r="F78" s="59"/>
    </row>
    <row r="79" spans="1:6" ht="45.75" thickBot="1" x14ac:dyDescent="0.3">
      <c r="A79" s="77" t="s">
        <v>60</v>
      </c>
      <c r="B79" s="78">
        <v>200</v>
      </c>
      <c r="C79" s="79">
        <v>200</v>
      </c>
      <c r="F79" s="59"/>
    </row>
    <row r="80" spans="1:6" ht="30.75" thickBot="1" x14ac:dyDescent="0.3">
      <c r="A80" s="77" t="s">
        <v>61</v>
      </c>
      <c r="B80" s="78">
        <v>200</v>
      </c>
      <c r="C80" s="79">
        <v>200</v>
      </c>
      <c r="F80" s="59"/>
    </row>
    <row r="81" spans="1:6" x14ac:dyDescent="0.25">
      <c r="A81" s="4"/>
      <c r="F81" s="59"/>
    </row>
    <row r="82" spans="1:6" ht="21" x14ac:dyDescent="0.25">
      <c r="A82" s="80" t="s">
        <v>62</v>
      </c>
      <c r="B82" s="63"/>
      <c r="C82" s="63"/>
      <c r="F82" s="61">
        <f>E88+E89+E90+E92+E93+E94+E95+E96</f>
        <v>44.698998799999998</v>
      </c>
    </row>
    <row r="83" spans="1:6" ht="38.25" x14ac:dyDescent="0.25">
      <c r="A83" s="81" t="s">
        <v>8</v>
      </c>
      <c r="B83" s="82" t="s">
        <v>9</v>
      </c>
      <c r="C83" s="82" t="s">
        <v>10</v>
      </c>
      <c r="F83" s="59"/>
    </row>
    <row r="84" spans="1:6" ht="38.25" x14ac:dyDescent="0.25">
      <c r="A84" s="81" t="s">
        <v>63</v>
      </c>
      <c r="B84" s="83" t="s">
        <v>64</v>
      </c>
      <c r="C84" s="83">
        <v>100</v>
      </c>
      <c r="F84" s="59"/>
    </row>
    <row r="85" spans="1:6" ht="51" x14ac:dyDescent="0.25">
      <c r="A85" s="81" t="s">
        <v>65</v>
      </c>
      <c r="B85" s="83">
        <v>100</v>
      </c>
      <c r="C85" s="83">
        <v>96.66</v>
      </c>
      <c r="F85" s="59"/>
    </row>
    <row r="86" spans="1:6" x14ac:dyDescent="0.25">
      <c r="A86" s="81"/>
      <c r="B86" s="83"/>
      <c r="C86" s="83"/>
      <c r="F86" s="59"/>
    </row>
    <row r="87" spans="1:6" ht="45" x14ac:dyDescent="0.25">
      <c r="A87" s="84" t="s">
        <v>66</v>
      </c>
      <c r="B87" s="83">
        <v>196.6</v>
      </c>
      <c r="C87" s="83">
        <v>174.6</v>
      </c>
      <c r="F87" s="59"/>
    </row>
    <row r="88" spans="1:6" ht="60" x14ac:dyDescent="0.25">
      <c r="A88" s="84" t="s">
        <v>67</v>
      </c>
      <c r="B88" s="83">
        <v>124.66</v>
      </c>
      <c r="C88" s="83">
        <v>91.34</v>
      </c>
      <c r="D88">
        <v>290</v>
      </c>
      <c r="E88" s="8">
        <f>B88*D88/1000</f>
        <v>36.151400000000002</v>
      </c>
      <c r="F88" s="59"/>
    </row>
    <row r="89" spans="1:6" ht="45" x14ac:dyDescent="0.25">
      <c r="A89" s="84" t="s">
        <v>58</v>
      </c>
      <c r="B89" s="83">
        <v>4</v>
      </c>
      <c r="C89" s="83">
        <v>4</v>
      </c>
      <c r="D89">
        <v>177.18</v>
      </c>
      <c r="E89" s="8">
        <f t="shared" ref="E89:E96" si="4">B89*D89/1000</f>
        <v>0.70872000000000002</v>
      </c>
      <c r="F89" s="59"/>
    </row>
    <row r="90" spans="1:6" ht="60" x14ac:dyDescent="0.25">
      <c r="A90" s="84" t="s">
        <v>68</v>
      </c>
      <c r="B90" s="83">
        <v>1.44</v>
      </c>
      <c r="C90" s="83">
        <v>1.44</v>
      </c>
      <c r="D90">
        <v>20</v>
      </c>
      <c r="E90" s="8">
        <f t="shared" si="4"/>
        <v>2.8799999999999996E-2</v>
      </c>
      <c r="F90" s="59"/>
    </row>
    <row r="91" spans="1:6" ht="38.25" x14ac:dyDescent="0.25">
      <c r="A91" s="85" t="s">
        <v>69</v>
      </c>
      <c r="B91" s="83" t="s">
        <v>70</v>
      </c>
      <c r="C91" s="83">
        <v>66.599999999999994</v>
      </c>
      <c r="E91" s="8"/>
      <c r="F91" s="59"/>
    </row>
    <row r="92" spans="1:6" ht="45" x14ac:dyDescent="0.25">
      <c r="A92" s="84" t="s">
        <v>56</v>
      </c>
      <c r="B92" s="83">
        <v>12.66</v>
      </c>
      <c r="C92" s="83">
        <v>10.66</v>
      </c>
      <c r="D92">
        <v>35</v>
      </c>
      <c r="E92" s="8">
        <f t="shared" si="4"/>
        <v>0.44310000000000005</v>
      </c>
      <c r="F92" s="59"/>
    </row>
    <row r="93" spans="1:6" x14ac:dyDescent="0.25">
      <c r="A93" s="84" t="s">
        <v>55</v>
      </c>
      <c r="B93" s="83">
        <v>13.34</v>
      </c>
      <c r="C93" s="83">
        <v>10.66</v>
      </c>
      <c r="D93">
        <v>40</v>
      </c>
      <c r="E93" s="8">
        <f t="shared" si="4"/>
        <v>0.53360000000000007</v>
      </c>
      <c r="F93" s="59"/>
    </row>
    <row r="94" spans="1:6" x14ac:dyDescent="0.25">
      <c r="A94" s="86" t="s">
        <v>71</v>
      </c>
      <c r="B94" s="83">
        <v>46.66</v>
      </c>
      <c r="C94" s="83">
        <v>46.66</v>
      </c>
      <c r="D94">
        <v>94</v>
      </c>
      <c r="E94" s="8">
        <f>B94*D94/1000</f>
        <v>4.3860400000000004</v>
      </c>
      <c r="F94" s="59"/>
    </row>
    <row r="95" spans="1:6" ht="45" x14ac:dyDescent="0.25">
      <c r="A95" s="86" t="s">
        <v>58</v>
      </c>
      <c r="B95" s="83">
        <v>10.66</v>
      </c>
      <c r="C95" s="83">
        <v>10.6</v>
      </c>
      <c r="D95">
        <v>177.18</v>
      </c>
      <c r="E95" s="8">
        <f t="shared" si="4"/>
        <v>1.8887388000000001</v>
      </c>
      <c r="F95" s="59"/>
    </row>
    <row r="96" spans="1:6" ht="30" x14ac:dyDescent="0.25">
      <c r="A96" s="86" t="s">
        <v>72</v>
      </c>
      <c r="B96" s="83">
        <v>2.66</v>
      </c>
      <c r="C96" s="83">
        <v>2.66</v>
      </c>
      <c r="D96">
        <v>210</v>
      </c>
      <c r="E96" s="8">
        <f t="shared" si="4"/>
        <v>0.55859999999999999</v>
      </c>
      <c r="F96" s="59"/>
    </row>
    <row r="97" spans="1:6" ht="38.25" x14ac:dyDescent="0.25">
      <c r="A97" s="87" t="s">
        <v>73</v>
      </c>
      <c r="B97" s="83" t="s">
        <v>70</v>
      </c>
      <c r="C97" s="83">
        <v>133.34</v>
      </c>
      <c r="E97" s="8"/>
      <c r="F97" s="59"/>
    </row>
    <row r="98" spans="1:6" x14ac:dyDescent="0.25">
      <c r="A98" s="4"/>
      <c r="F98" s="59"/>
    </row>
    <row r="99" spans="1:6" ht="21.75" thickBot="1" x14ac:dyDescent="0.3">
      <c r="A99" s="6" t="s">
        <v>74</v>
      </c>
      <c r="F99" s="61">
        <f>E101+E108</f>
        <v>5.2549999999999999</v>
      </c>
    </row>
    <row r="100" spans="1:6" ht="36.75" thickBot="1" x14ac:dyDescent="0.3">
      <c r="A100" s="74" t="s">
        <v>8</v>
      </c>
      <c r="B100" s="75" t="s">
        <v>9</v>
      </c>
      <c r="C100" s="76" t="s">
        <v>10</v>
      </c>
      <c r="F100" s="59"/>
    </row>
    <row r="101" spans="1:6" ht="15.75" thickBot="1" x14ac:dyDescent="0.3">
      <c r="A101" s="77" t="s">
        <v>75</v>
      </c>
      <c r="B101" s="78">
        <v>17</v>
      </c>
      <c r="C101" s="79">
        <v>7</v>
      </c>
      <c r="D101">
        <v>215</v>
      </c>
      <c r="E101" s="8">
        <f>B101*D101/1000</f>
        <v>3.6549999999999998</v>
      </c>
      <c r="F101" s="59"/>
    </row>
    <row r="102" spans="1:6" ht="60.75" thickBot="1" x14ac:dyDescent="0.3">
      <c r="A102" s="77" t="s">
        <v>76</v>
      </c>
      <c r="B102" s="78">
        <v>15</v>
      </c>
      <c r="C102" s="79">
        <v>56</v>
      </c>
      <c r="E102" s="8"/>
      <c r="F102" s="59"/>
    </row>
    <row r="103" spans="1:6" ht="45.75" thickBot="1" x14ac:dyDescent="0.3">
      <c r="A103" s="77" t="s">
        <v>77</v>
      </c>
      <c r="B103" s="78">
        <v>30</v>
      </c>
      <c r="C103" s="79">
        <v>45</v>
      </c>
      <c r="E103" s="8"/>
      <c r="F103" s="59"/>
    </row>
    <row r="104" spans="1:6" ht="90.75" thickBot="1" x14ac:dyDescent="0.3">
      <c r="A104" s="77" t="s">
        <v>78</v>
      </c>
      <c r="B104" s="78">
        <v>20</v>
      </c>
      <c r="C104" s="79">
        <v>37</v>
      </c>
      <c r="E104" s="8"/>
      <c r="F104" s="59"/>
    </row>
    <row r="105" spans="1:6" ht="30.75" thickBot="1" x14ac:dyDescent="0.3">
      <c r="A105" s="77" t="s">
        <v>79</v>
      </c>
      <c r="B105" s="78">
        <v>25</v>
      </c>
      <c r="C105" s="79">
        <v>46</v>
      </c>
      <c r="E105" s="8"/>
      <c r="F105" s="59"/>
    </row>
    <row r="106" spans="1:6" ht="30.75" thickBot="1" x14ac:dyDescent="0.3">
      <c r="A106" s="77" t="s">
        <v>80</v>
      </c>
      <c r="B106" s="78">
        <v>20</v>
      </c>
      <c r="C106" s="79">
        <v>32</v>
      </c>
      <c r="E106" s="8"/>
      <c r="F106" s="59"/>
    </row>
    <row r="107" spans="1:6" ht="48.75" thickBot="1" x14ac:dyDescent="0.3">
      <c r="A107" s="88" t="s">
        <v>81</v>
      </c>
      <c r="B107" s="89" t="s">
        <v>70</v>
      </c>
      <c r="C107" s="90" t="s">
        <v>70</v>
      </c>
      <c r="E107" s="8"/>
      <c r="F107" s="59"/>
    </row>
    <row r="108" spans="1:6" ht="30.75" thickBot="1" x14ac:dyDescent="0.3">
      <c r="A108" s="77" t="s">
        <v>19</v>
      </c>
      <c r="B108" s="78">
        <v>20</v>
      </c>
      <c r="C108" s="79">
        <v>20</v>
      </c>
      <c r="D108">
        <v>80</v>
      </c>
      <c r="E108" s="8">
        <f>B108*D108/1000</f>
        <v>1.6</v>
      </c>
      <c r="F108" s="59"/>
    </row>
    <row r="109" spans="1:6" ht="45.75" thickBot="1" x14ac:dyDescent="0.3">
      <c r="A109" s="77" t="s">
        <v>82</v>
      </c>
      <c r="B109" s="78">
        <v>0</v>
      </c>
      <c r="C109" s="79">
        <v>0</v>
      </c>
      <c r="D109">
        <v>600</v>
      </c>
      <c r="E109">
        <f>B109*D109/1000</f>
        <v>0</v>
      </c>
      <c r="F109" s="59"/>
    </row>
    <row r="110" spans="1:6" ht="15.75" thickBot="1" x14ac:dyDescent="0.3">
      <c r="A110" s="77" t="s">
        <v>16</v>
      </c>
      <c r="B110" s="78">
        <v>214</v>
      </c>
      <c r="C110" s="79">
        <v>214</v>
      </c>
      <c r="F110" s="59"/>
    </row>
    <row r="111" spans="1:6" x14ac:dyDescent="0.25">
      <c r="A111" s="4"/>
      <c r="F111" s="59"/>
    </row>
    <row r="112" spans="1:6" ht="21" x14ac:dyDescent="0.35">
      <c r="A112" s="60" t="s">
        <v>83</v>
      </c>
      <c r="F112" s="59"/>
    </row>
    <row r="113" spans="1:6" x14ac:dyDescent="0.25">
      <c r="A113" s="4" t="s">
        <v>84</v>
      </c>
      <c r="B113">
        <v>60</v>
      </c>
      <c r="D113">
        <v>35.9</v>
      </c>
      <c r="F113" s="61">
        <f>B113*D113/1000</f>
        <v>2.1539999999999999</v>
      </c>
    </row>
    <row r="114" spans="1:6" x14ac:dyDescent="0.25">
      <c r="A114" s="4"/>
      <c r="F114" s="59"/>
    </row>
    <row r="115" spans="1:6" x14ac:dyDescent="0.25">
      <c r="A115" s="4"/>
      <c r="F115" s="59"/>
    </row>
    <row r="116" spans="1:6" ht="21" x14ac:dyDescent="0.35">
      <c r="A116" s="60" t="s">
        <v>85</v>
      </c>
      <c r="F116" s="59"/>
    </row>
    <row r="117" spans="1:6" x14ac:dyDescent="0.25">
      <c r="A117" s="4"/>
      <c r="F117" s="61">
        <f>E121+E122+E123</f>
        <v>11.100000000000001</v>
      </c>
    </row>
    <row r="118" spans="1:6" x14ac:dyDescent="0.25">
      <c r="A118" s="91" t="s">
        <v>46</v>
      </c>
      <c r="B118" s="92" t="s">
        <v>44</v>
      </c>
      <c r="C118" s="93"/>
    </row>
    <row r="119" spans="1:6" x14ac:dyDescent="0.25">
      <c r="A119" s="91"/>
      <c r="B119" s="94">
        <v>1</v>
      </c>
      <c r="C119" s="95"/>
    </row>
    <row r="120" spans="1:6" x14ac:dyDescent="0.25">
      <c r="A120" s="91"/>
      <c r="B120" s="96" t="s">
        <v>9</v>
      </c>
      <c r="C120" s="96" t="s">
        <v>10</v>
      </c>
    </row>
    <row r="121" spans="1:6" x14ac:dyDescent="0.25">
      <c r="A121" s="97" t="s">
        <v>86</v>
      </c>
      <c r="B121" s="98">
        <v>5</v>
      </c>
      <c r="C121" s="98">
        <v>5</v>
      </c>
      <c r="D121">
        <v>520</v>
      </c>
      <c r="E121" s="8">
        <f>B121*D121/1000</f>
        <v>2.6</v>
      </c>
    </row>
    <row r="122" spans="1:6" x14ac:dyDescent="0.25">
      <c r="A122" s="97" t="s">
        <v>87</v>
      </c>
      <c r="B122" s="98">
        <v>20</v>
      </c>
      <c r="C122" s="98">
        <v>20</v>
      </c>
      <c r="D122">
        <v>80</v>
      </c>
      <c r="E122" s="8">
        <f>B122*D122/1000</f>
        <v>1.6</v>
      </c>
    </row>
    <row r="123" spans="1:6" x14ac:dyDescent="0.25">
      <c r="A123" s="97" t="s">
        <v>88</v>
      </c>
      <c r="B123" s="98">
        <v>100</v>
      </c>
      <c r="C123" s="98">
        <v>100</v>
      </c>
      <c r="D123">
        <v>69</v>
      </c>
      <c r="E123" s="8">
        <f>B123*D123/1000</f>
        <v>6.9</v>
      </c>
    </row>
    <row r="124" spans="1:6" x14ac:dyDescent="0.25">
      <c r="A124" s="97" t="s">
        <v>16</v>
      </c>
      <c r="B124" s="98">
        <v>120</v>
      </c>
      <c r="C124" s="98">
        <v>120</v>
      </c>
    </row>
    <row r="125" spans="1:6" x14ac:dyDescent="0.25">
      <c r="A125" s="99" t="s">
        <v>89</v>
      </c>
      <c r="B125" s="99" t="s">
        <v>70</v>
      </c>
      <c r="C125" s="100">
        <v>200</v>
      </c>
    </row>
    <row r="126" spans="1:6" x14ac:dyDescent="0.25">
      <c r="A126" s="4"/>
      <c r="F126" s="59"/>
    </row>
    <row r="127" spans="1:6" x14ac:dyDescent="0.25">
      <c r="A127" s="4"/>
      <c r="F127" s="59"/>
    </row>
    <row r="128" spans="1:6" x14ac:dyDescent="0.25">
      <c r="A128" s="101" t="s">
        <v>90</v>
      </c>
      <c r="B128">
        <v>65</v>
      </c>
      <c r="D128">
        <v>23.96</v>
      </c>
      <c r="F128" s="102">
        <f>D128</f>
        <v>23.96</v>
      </c>
    </row>
  </sheetData>
  <mergeCells count="6">
    <mergeCell ref="A43:E43"/>
    <mergeCell ref="B58:C58"/>
    <mergeCell ref="B59:C59"/>
    <mergeCell ref="A118:A120"/>
    <mergeCell ref="B118:C118"/>
    <mergeCell ref="B119:C119"/>
  </mergeCells>
  <hyperlinks>
    <hyperlink ref="A33" r:id="rId1" display="javascript:void(0);"/>
    <hyperlink ref="A37" r:id="rId2" tooltip="Открыть страницу о продукте" display="https://pbprog.ru/tk/pi-698"/>
    <hyperlink ref="A38" r:id="rId3" tooltip="Открыть страницу о продукте" display="https://pbprog.ru/tk/pi-39"/>
    <hyperlink ref="A39" r:id="rId4" tooltip="Открыть страницу о продукте" display="https://pbprog.ru/tk/pi-1653"/>
    <hyperlink ref="A40" r:id="rId5" tooltip="Открыть страницу о продукте" display="https://pbprog.ru/tk/pi-39"/>
    <hyperlink ref="A46" r:id="rId6" tooltip="Открыть страницу о продукте" display="https://pbprog.ru/tk/pi-1647"/>
    <hyperlink ref="A47" r:id="rId7" tooltip="Открыть страницу о продукте" display="https://pbprog.ru/tk/pi-1753"/>
    <hyperlink ref="A48" r:id="rId8" tooltip="Открыть страницу о продукте" display="https://pbprog.ru/tk/pi-805"/>
    <hyperlink ref="A49" r:id="rId9" tooltip="Открыть страницу о продукте" display="https://pbprog.ru/tk/pi-369"/>
    <hyperlink ref="A69" r:id="rId10" display="javascript:void(0);"/>
    <hyperlink ref="A72" r:id="rId11" tooltip="Открыть страницу о продукте" display="https://pbprog.ru/tk/pi-95"/>
    <hyperlink ref="A73" r:id="rId12" tooltip="Открыть страницу о продукте" display="https://pbprog.ru/tk/pi-102"/>
    <hyperlink ref="A74" r:id="rId13" tooltip="Открыть страницу о продукте" display="https://pbprog.ru/tk/pi-1179"/>
    <hyperlink ref="A75" r:id="rId14" tooltip="Открыть страницу о продукте" display="https://pbprog.ru/tk/pi-153"/>
    <hyperlink ref="A76" r:id="rId15" tooltip="Открыть страницу о продукте" display="https://pbprog.ru/tk/pi-1642"/>
    <hyperlink ref="A77" r:id="rId16" tooltip="Открыть страницу о продукте" display="https://pbprog.ru/tk/pi-1181"/>
    <hyperlink ref="A78" r:id="rId17" tooltip="Открыть страницу о продукте" display="https://pbprog.ru/tk/pi-1637"/>
    <hyperlink ref="A79" r:id="rId18" tooltip="Открыть страницу о продукте" display="https://pbprog.ru/tk/pi-1636"/>
    <hyperlink ref="A80" r:id="rId19" tooltip="Открыть страницу о продукте" display="https://pbprog.ru/tk/pi-39"/>
    <hyperlink ref="A87" r:id="rId20" tooltip="Открыть страницу о продукте" display="https://pbprog.ru/databases/foodstuffsschp/4/152.php"/>
    <hyperlink ref="A88" r:id="rId21" tooltip="Открыть страницу о продукте" display="https://pbprog.ru/databases/foodstuffsschp/4/152.php"/>
    <hyperlink ref="A89" r:id="rId22" tooltip="Открыть страницу о продукте" display="https://pbprog.ru/databases/foodstuffsschp/10/8.php"/>
    <hyperlink ref="A92" r:id="rId23" tooltip="Открыть страницу о продукте" display="https://pbprog.ru/databases/foodstuffsschp/12/314.php"/>
    <hyperlink ref="A93" r:id="rId24" tooltip="Открыть страницу о продукте" display="https://pbprog.ru/databases/foodstuffsschp/12/5.php"/>
    <hyperlink ref="A94" r:id="rId25" tooltip="Открыть страницу о продукте" display="https://pbprog.ru/databases/foodstuffsschp/9/19.php"/>
    <hyperlink ref="A95" r:id="rId26" tooltip="Открыть страницу о продукте" display="https://pbprog.ru/databases/foodstuffsschp/10/8.php"/>
    <hyperlink ref="A96" r:id="rId27" tooltip="Открыть страницу о продукте" display="https://pbprog.ru/databases/foodstuffsschp/13/118.php"/>
    <hyperlink ref="A101" r:id="rId28" tooltip="Открыть страницу о продукте" display="https://pbprog.ru/tk/pi-1643"/>
    <hyperlink ref="A102" r:id="rId29" tooltip="Открыть страницу о продукте" display="https://pbprog.ru/tk/pi-396"/>
    <hyperlink ref="A103" r:id="rId30" tooltip="Открыть страницу о продукте" display="https://pbprog.ru/tk/pi-61"/>
    <hyperlink ref="A104" r:id="rId31" tooltip="Открыть страницу о продукте" display="https://pbprog.ru/tk/pi-139"/>
    <hyperlink ref="A105" r:id="rId32" tooltip="Открыть страницу о продукте" display="https://pbprog.ru/tk/pi-689"/>
    <hyperlink ref="A106" r:id="rId33" tooltip="Открыть страницу о продукте" display="https://pbprog.ru/tk/pi-78"/>
    <hyperlink ref="A108" r:id="rId34" tooltip="Открыть страницу о продукте" display="https://pbprog.ru/tk/pi-1653"/>
    <hyperlink ref="A109" r:id="rId35" tooltip="Открыть страницу о продукте" display="https://pbprog.ru/tk/pi-148"/>
    <hyperlink ref="A110" r:id="rId36" tooltip="Открыть страницу о продукте" display="https://pbprog.ru/tk/pi-39"/>
    <hyperlink ref="A9" r:id="rId37" display="javascript:void(0);"/>
    <hyperlink ref="A15" r:id="rId38" tooltip="Открыть страницу о продукте" display="https://pbprog.ru/tk/pi-1620"/>
    <hyperlink ref="A16" r:id="rId39" tooltip="Открыть страницу о продукте" display="https://pbprog.ru/tk/pi-166"/>
    <hyperlink ref="A18" r:id="rId40" tooltip="Открыть страницу о продукте" display="https://pbprog.ru/tk/pi-39"/>
    <hyperlink ref="A19" r:id="rId41" tooltip="Открыть страницу о продукте" display="https://pbprog.ru/tk/pi-1159"/>
    <hyperlink ref="A20" r:id="rId42" tooltip="Открыть страницу о продукте" display="https://pbprog.ru/tk/pi-1651"/>
    <hyperlink ref="A21" r:id="rId43" tooltip="Открыть страницу о продукте" display="https://pbprog.ru/tk/pi-1653"/>
    <hyperlink ref="A23" r:id="rId44" tooltip="Открыть страницу о продукте" display="https://pbprog.ru/tk/pi-1335"/>
    <hyperlink ref="A24" r:id="rId45" tooltip="Открыть страницу о продукте" display="https://pbprog.ru/tk/pi-471"/>
    <hyperlink ref="A25" r:id="rId46" tooltip="Открыть страницу о продукте" display="https://pbprog.ru/tk/pi-1647"/>
  </hyperlinks>
  <pageMargins left="0.7" right="0.7" top="0.75" bottom="0.75" header="0.3" footer="0.3"/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2025-06-03T07:36:53Z</dcterms:modified>
</cp:coreProperties>
</file>