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7" i="1" l="1"/>
  <c r="N6" i="1" s="1"/>
  <c r="G105" i="1"/>
  <c r="G101" i="1"/>
  <c r="G98" i="1"/>
  <c r="F95" i="1"/>
  <c r="F93" i="1"/>
  <c r="F91" i="1"/>
  <c r="F90" i="1"/>
  <c r="F87" i="1"/>
  <c r="G79" i="1" s="1"/>
  <c r="F77" i="1"/>
  <c r="F74" i="1"/>
  <c r="G67" i="1"/>
  <c r="F65" i="1"/>
  <c r="F64" i="1"/>
  <c r="F59" i="1"/>
  <c r="F58" i="1"/>
  <c r="F57" i="1"/>
  <c r="F54" i="1"/>
  <c r="F51" i="1"/>
  <c r="G48" i="1"/>
  <c r="F46" i="1"/>
  <c r="F45" i="1"/>
  <c r="F43" i="1"/>
  <c r="F42" i="1"/>
  <c r="G40" i="1" s="1"/>
  <c r="G37" i="1"/>
  <c r="F37" i="1"/>
  <c r="G34" i="1"/>
  <c r="F34" i="1"/>
  <c r="F30" i="1"/>
  <c r="F29" i="1"/>
  <c r="F28" i="1"/>
  <c r="F24" i="1" s="1"/>
  <c r="G17" i="1" s="1"/>
  <c r="F21" i="1"/>
  <c r="F15" i="1"/>
  <c r="G7" i="1" s="1"/>
  <c r="F13" i="1"/>
  <c r="F10" i="1"/>
  <c r="J8" i="1"/>
  <c r="I8" i="1"/>
  <c r="F8" i="1"/>
  <c r="L6" i="1" l="1"/>
  <c r="G4" i="1"/>
  <c r="M6" i="1"/>
</calcChain>
</file>

<file path=xl/sharedStrings.xml><?xml version="1.0" encoding="utf-8"?>
<sst xmlns="http://schemas.openxmlformats.org/spreadsheetml/2006/main" count="123" uniqueCount="83">
  <si>
    <t>1 день</t>
  </si>
  <si>
    <t>ЗАВТРАК</t>
  </si>
  <si>
    <t>Омлет натуральный №301</t>
  </si>
  <si>
    <t>завтрак</t>
  </si>
  <si>
    <t>обед</t>
  </si>
  <si>
    <t>полдник</t>
  </si>
  <si>
    <t>РЕЦЕПТУРА (РАСКЛАДКА ПРОДУКТОВ) НА 200 ГРАММ НЕТТО БЛЮДА</t>
  </si>
  <si>
    <t>Продукт (полуфабрикат)</t>
  </si>
  <si>
    <t>Брутто, г</t>
  </si>
  <si>
    <t>Нетто, г</t>
  </si>
  <si>
    <t>Цена</t>
  </si>
  <si>
    <t>Сумма</t>
  </si>
  <si>
    <t>Яйцо</t>
  </si>
  <si>
    <t>  или Меланж</t>
  </si>
  <si>
    <t>Молоко</t>
  </si>
  <si>
    <t>  или Вода</t>
  </si>
  <si>
    <r>
      <t>  ~ </t>
    </r>
    <r>
      <rPr>
        <i/>
        <sz val="10.5"/>
        <color rgb="FF464646"/>
        <rFont val="Calibri"/>
        <family val="2"/>
        <charset val="204"/>
        <scheme val="minor"/>
      </rPr>
      <t>Масса омлетной смеси</t>
    </r>
  </si>
  <si>
    <t>-</t>
  </si>
  <si>
    <t>Масло сливочное</t>
  </si>
  <si>
    <r>
      <t>  ~ </t>
    </r>
    <r>
      <rPr>
        <i/>
        <sz val="10.5"/>
        <color rgb="FF464646"/>
        <rFont val="Calibri"/>
        <family val="2"/>
        <charset val="204"/>
        <scheme val="minor"/>
      </rPr>
      <t>Масса готового омлета</t>
    </r>
  </si>
  <si>
    <t>Чай-заварка №492</t>
  </si>
  <si>
    <r>
      <t xml:space="preserve">Источник: </t>
    </r>
    <r>
      <rPr>
        <b/>
        <sz val="10"/>
        <color rgb="FF000000"/>
        <rFont val="Arial"/>
        <family val="2"/>
        <charset val="204"/>
      </rPr>
      <t>Сборник рецептур на продукцию для обучающихся во всех образовательных учреждениях.</t>
    </r>
  </si>
  <si>
    <t>Чай высшего сорта</t>
  </si>
  <si>
    <t>650</t>
  </si>
  <si>
    <t>Вода</t>
  </si>
  <si>
    <t>Чай с лимоном №494</t>
  </si>
  <si>
    <t>Чай-заварка № 492</t>
  </si>
  <si>
    <t>Сахарный песок</t>
  </si>
  <si>
    <t>80</t>
  </si>
  <si>
    <t>Лимон</t>
  </si>
  <si>
    <t>215</t>
  </si>
  <si>
    <t>Хлеб пшеничный №108</t>
  </si>
  <si>
    <t>Хлеб пшеничный</t>
  </si>
  <si>
    <t>55,1</t>
  </si>
  <si>
    <t>Плоды свежие (апельсин)</t>
  </si>
  <si>
    <t>Фрукты (апельсин)</t>
  </si>
  <si>
    <t>ОБЕД</t>
  </si>
  <si>
    <t>Салат из свежих помидоров и огурцов №31</t>
  </si>
  <si>
    <t>Помидоры (томаты)</t>
  </si>
  <si>
    <t>Огурец свежий</t>
  </si>
  <si>
    <t>Лук зеленый</t>
  </si>
  <si>
    <t>  или Лук репчатый</t>
  </si>
  <si>
    <t>Масло растительное</t>
  </si>
  <si>
    <t>Суп картофельный с макаронными изделиями №103</t>
  </si>
  <si>
    <t>РЕЦЕПТУРА (РАСКЛАДКА ПРОДУКТОВ) НА 250 ГРАММ НЕТТО БЛЮДА</t>
  </si>
  <si>
    <t>Картофель</t>
  </si>
  <si>
    <t>Макароны из муки 1 сорта</t>
  </si>
  <si>
    <t>Лапша</t>
  </si>
  <si>
    <t>Вермишель</t>
  </si>
  <si>
    <t>Лапша домашняя № 114</t>
  </si>
  <si>
    <t>Макаронные изделия, высшего сорта, яичные</t>
  </si>
  <si>
    <t>Морковь</t>
  </si>
  <si>
    <t>Лук репчатый</t>
  </si>
  <si>
    <t>Бульон костный № 80</t>
  </si>
  <si>
    <t>  или Бульон рыбный</t>
  </si>
  <si>
    <t>  или Бульон куриный</t>
  </si>
  <si>
    <t>Лавровый лист</t>
  </si>
  <si>
    <t>Соль поваренная пищевая</t>
  </si>
  <si>
    <t>Каша гречневая рассыпчатая №237</t>
  </si>
  <si>
    <r>
      <t>Вид обработки: </t>
    </r>
    <r>
      <rPr>
        <b/>
        <sz val="9"/>
        <color rgb="FF636363"/>
        <rFont val="Arial"/>
        <family val="2"/>
        <charset val="204"/>
      </rPr>
      <t>Варка</t>
    </r>
  </si>
  <si>
    <t>Вес блюда: </t>
  </si>
  <si>
    <t>ПЕРЕСЧИТАТЬ</t>
  </si>
  <si>
    <t>Гречневая крупа</t>
  </si>
  <si>
    <r>
      <t>  ~ </t>
    </r>
    <r>
      <rPr>
        <i/>
        <sz val="9"/>
        <color rgb="FF464646"/>
        <rFont val="Arial"/>
        <family val="2"/>
        <charset val="204"/>
      </rPr>
      <t>Масса каши</t>
    </r>
  </si>
  <si>
    <t>Котлеты, биточки, шницели рубленые №282</t>
  </si>
  <si>
    <r>
      <t>Вид обработки: </t>
    </r>
    <r>
      <rPr>
        <b/>
        <sz val="10.5"/>
        <color rgb="FF636363"/>
        <rFont val="Arial"/>
        <family val="2"/>
        <charset val="204"/>
      </rPr>
      <t>Запечение</t>
    </r>
  </si>
  <si>
    <t>РЕЦЕПТУРА (РАСКЛАДКА ПРОДУКТОВ) НА 100 ГРАММ НЕТТО БЛЮДА</t>
  </si>
  <si>
    <t>Говядина 1 кат.</t>
  </si>
  <si>
    <t>  или Свинина мясная</t>
  </si>
  <si>
    <t>  или Телятина 1 кат.</t>
  </si>
  <si>
    <r>
      <t>  ~ </t>
    </r>
    <r>
      <rPr>
        <i/>
        <sz val="10.5"/>
        <color rgb="FF464646"/>
        <rFont val="Arial"/>
        <family val="2"/>
        <charset val="204"/>
      </rPr>
      <t>Мясо – котлетное</t>
    </r>
  </si>
  <si>
    <t>Хлеб пшеничный, формовой из муки 1 сорта</t>
  </si>
  <si>
    <t>Молоко стерилизованное 3,5% жирности</t>
  </si>
  <si>
    <t>Сухари панировочные</t>
  </si>
  <si>
    <r>
      <t>  ~ </t>
    </r>
    <r>
      <rPr>
        <i/>
        <sz val="10.5"/>
        <color rgb="FF464646"/>
        <rFont val="Arial"/>
        <family val="2"/>
        <charset val="204"/>
      </rPr>
      <t>Масса полуфабриката</t>
    </r>
  </si>
  <si>
    <t>Соки овощные, фруктовые и ягодные (яблочные) №518</t>
  </si>
  <si>
    <t>СОК</t>
  </si>
  <si>
    <t xml:space="preserve">Хлеб ржано-пшеничный </t>
  </si>
  <si>
    <t>Хлеб ржано-пшеничный</t>
  </si>
  <si>
    <t>Кефир №280</t>
  </si>
  <si>
    <t>ПОЛДНИК</t>
  </si>
  <si>
    <t>Кефир</t>
  </si>
  <si>
    <t xml:space="preserve">Декор сложный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</si>
</sst>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name val="Calibri"/>
      <family val="2"/>
      <scheme val="minor"/>
    </font>
    <font>
      <b/>
      <sz val="16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3E3E3E"/>
      <name val="Calibri"/>
      <family val="2"/>
      <charset val="204"/>
      <scheme val="minor"/>
    </font>
    <font>
      <sz val="10.5"/>
      <color rgb="FF464646"/>
      <name val="Calibri"/>
      <family val="2"/>
      <charset val="204"/>
      <scheme val="minor"/>
    </font>
    <font>
      <sz val="10.5"/>
      <color rgb="FF464646"/>
      <name val="Arial"/>
      <family val="2"/>
      <charset val="204"/>
    </font>
    <font>
      <b/>
      <sz val="12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0.5"/>
      <color rgb="FF464646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0.5"/>
      <color rgb="FF464646"/>
      <name val="Calibri"/>
      <family val="2"/>
      <charset val="204"/>
      <scheme val="minor"/>
    </font>
    <font>
      <i/>
      <sz val="10.5"/>
      <color rgb="FF464646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2"/>
      <color rgb="FF636363"/>
      <name val="Calibri"/>
      <family val="2"/>
      <charset val="204"/>
      <scheme val="minor"/>
    </font>
    <font>
      <sz val="10"/>
      <color rgb="FF464646"/>
      <name val="Calibri"/>
      <family val="2"/>
      <charset val="204"/>
      <scheme val="minor"/>
    </font>
    <font>
      <sz val="10"/>
      <color rgb="FF464646"/>
      <name val="Arial"/>
      <family val="2"/>
      <charset val="204"/>
    </font>
    <font>
      <u/>
      <sz val="11"/>
      <color rgb="FF0000FF"/>
      <name val="Calibri"/>
      <family val="2"/>
      <charset val="204"/>
      <scheme val="minor"/>
    </font>
    <font>
      <b/>
      <sz val="10"/>
      <color rgb="FF464646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 CYR"/>
      <charset val="204"/>
    </font>
    <font>
      <b/>
      <sz val="16"/>
      <color rgb="FF000000"/>
      <name val="Calibri"/>
      <family val="2"/>
      <charset val="204"/>
      <scheme val="minor"/>
    </font>
    <font>
      <sz val="10"/>
      <color rgb="FF000000"/>
      <name val="Times New Roman CYR"/>
      <charset val="204"/>
    </font>
    <font>
      <sz val="10"/>
      <color rgb="FF636363"/>
      <name val="Arial"/>
      <family val="2"/>
      <charset val="204"/>
    </font>
    <font>
      <sz val="9"/>
      <color rgb="FF464646"/>
      <name val="Arial"/>
      <family val="2"/>
      <charset val="204"/>
    </font>
    <font>
      <sz val="10"/>
      <color theme="1"/>
      <name val="Calibri"/>
      <family val="2"/>
      <scheme val="minor"/>
    </font>
    <font>
      <sz val="9"/>
      <color rgb="FF636363"/>
      <name val="Arial"/>
      <family val="2"/>
      <charset val="204"/>
    </font>
    <font>
      <b/>
      <sz val="9"/>
      <color rgb="FF636363"/>
      <name val="Arial"/>
      <family val="2"/>
      <charset val="204"/>
    </font>
    <font>
      <i/>
      <sz val="9"/>
      <color rgb="FF464646"/>
      <name val="Arial"/>
      <family val="2"/>
      <charset val="204"/>
    </font>
    <font>
      <i/>
      <sz val="10"/>
      <color rgb="FF464646"/>
      <name val="Arial"/>
      <family val="2"/>
      <charset val="204"/>
    </font>
    <font>
      <sz val="10.5"/>
      <color rgb="FF636363"/>
      <name val="Arial"/>
      <family val="2"/>
      <charset val="204"/>
    </font>
    <font>
      <b/>
      <sz val="10.5"/>
      <color rgb="FF636363"/>
      <name val="Arial"/>
      <family val="2"/>
      <charset val="204"/>
    </font>
    <font>
      <sz val="12"/>
      <color rgb="FF636363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/>
      <right/>
      <top style="medium">
        <color rgb="FFE4E4E4"/>
      </top>
      <bottom style="medium">
        <color rgb="FFE4E4E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E4E4E4"/>
      </right>
      <top/>
      <bottom style="medium">
        <color rgb="FFE4E4E4"/>
      </bottom>
      <diagonal/>
    </border>
    <border>
      <left/>
      <right/>
      <top/>
      <bottom style="medium">
        <color rgb="FFE4E4E4"/>
      </bottom>
      <diagonal/>
    </border>
    <border>
      <left/>
      <right style="medium">
        <color rgb="FFE4E4E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4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2" fontId="5" fillId="0" borderId="0" xfId="0" applyNumberFormat="1" applyFont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2" fontId="0" fillId="0" borderId="4" xfId="0" applyNumberFormat="1" applyBorder="1"/>
    <xf numFmtId="2" fontId="0" fillId="0" borderId="5" xfId="0" applyNumberFormat="1" applyBorder="1"/>
    <xf numFmtId="0" fontId="0" fillId="0" borderId="6" xfId="0" applyBorder="1"/>
    <xf numFmtId="0" fontId="7" fillId="4" borderId="7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right" vertical="center" wrapText="1"/>
    </xf>
    <xf numFmtId="0" fontId="8" fillId="4" borderId="0" xfId="0" applyFont="1" applyFill="1" applyBorder="1" applyAlignment="1">
      <alignment horizontal="center" vertical="center" wrapText="1"/>
    </xf>
    <xf numFmtId="2" fontId="9" fillId="5" borderId="0" xfId="0" applyNumberFormat="1" applyFont="1" applyFill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1" fillId="4" borderId="12" xfId="1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/>
    <xf numFmtId="164" fontId="14" fillId="0" borderId="0" xfId="0" applyNumberFormat="1" applyFont="1" applyFill="1" applyBorder="1" applyAlignment="1" applyProtection="1"/>
    <xf numFmtId="2" fontId="9" fillId="0" borderId="0" xfId="0" applyNumberFormat="1" applyFont="1" applyAlignment="1">
      <alignment horizontal="right"/>
    </xf>
    <xf numFmtId="2" fontId="0" fillId="0" borderId="0" xfId="0" applyNumberFormat="1"/>
    <xf numFmtId="0" fontId="7" fillId="4" borderId="12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4" fillId="0" borderId="0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/>
    <xf numFmtId="49" fontId="13" fillId="0" borderId="0" xfId="0" applyNumberFormat="1" applyFont="1" applyFill="1" applyBorder="1" applyAlignment="1" applyProtection="1">
      <alignment horizontal="right"/>
    </xf>
    <xf numFmtId="0" fontId="14" fillId="0" borderId="0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/>
    </xf>
    <xf numFmtId="2" fontId="9" fillId="6" borderId="0" xfId="0" applyNumberFormat="1" applyFont="1" applyFill="1" applyAlignment="1">
      <alignment horizontal="right"/>
    </xf>
    <xf numFmtId="0" fontId="19" fillId="0" borderId="0" xfId="0" applyNumberFormat="1" applyFont="1" applyFill="1" applyBorder="1" applyAlignment="1" applyProtection="1">
      <alignment horizontal="left" vertical="center"/>
    </xf>
    <xf numFmtId="0" fontId="20" fillId="0" borderId="7" xfId="0" applyNumberFormat="1" applyFont="1" applyFill="1" applyBorder="1" applyAlignment="1" applyProtection="1">
      <alignment horizontal="left" vertical="center" wrapText="1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22" fillId="0" borderId="12" xfId="0" applyNumberFormat="1" applyFont="1" applyFill="1" applyBorder="1" applyAlignment="1" applyProtection="1">
      <alignment horizontal="left" vertical="center" wrapText="1"/>
    </xf>
    <xf numFmtId="0" fontId="23" fillId="0" borderId="12" xfId="0" applyNumberFormat="1" applyFont="1" applyFill="1" applyBorder="1" applyAlignment="1" applyProtection="1">
      <alignment horizontal="center" vertical="center" wrapText="1"/>
    </xf>
    <xf numFmtId="0" fontId="23" fillId="0" borderId="13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right"/>
    </xf>
    <xf numFmtId="49" fontId="24" fillId="0" borderId="0" xfId="0" applyNumberFormat="1" applyFont="1" applyFill="1" applyBorder="1" applyAlignment="1" applyProtection="1">
      <alignment horizontal="left"/>
    </xf>
    <xf numFmtId="49" fontId="14" fillId="0" borderId="0" xfId="0" applyNumberFormat="1" applyFont="1" applyFill="1" applyBorder="1" applyAlignment="1" applyProtection="1"/>
    <xf numFmtId="2" fontId="14" fillId="0" borderId="0" xfId="0" applyNumberFormat="1" applyFont="1" applyFill="1" applyBorder="1" applyAlignment="1" applyProtection="1">
      <alignment horizontal="right"/>
    </xf>
    <xf numFmtId="0" fontId="21" fillId="0" borderId="12" xfId="0" applyNumberFormat="1" applyFont="1" applyFill="1" applyBorder="1" applyAlignment="1" applyProtection="1">
      <alignment horizontal="center" vertical="center" wrapText="1"/>
    </xf>
    <xf numFmtId="164" fontId="14" fillId="0" borderId="0" xfId="0" applyNumberFormat="1" applyFont="1" applyFill="1" applyBorder="1" applyAlignment="1" applyProtection="1">
      <alignment horizontal="right"/>
    </xf>
    <xf numFmtId="0" fontId="24" fillId="0" borderId="0" xfId="0" applyNumberFormat="1" applyFont="1" applyFill="1" applyBorder="1" applyAlignment="1" applyProtection="1">
      <alignment horizontal="left" vertical="center"/>
    </xf>
    <xf numFmtId="0" fontId="25" fillId="0" borderId="0" xfId="0" applyNumberFormat="1" applyFont="1" applyFill="1" applyBorder="1" applyAlignment="1" applyProtection="1">
      <alignment horizontal="right" vertical="center"/>
    </xf>
    <xf numFmtId="0" fontId="26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Border="1" applyAlignment="1">
      <alignment horizontal="left"/>
    </xf>
    <xf numFmtId="0" fontId="27" fillId="0" borderId="0" xfId="0" applyNumberFormat="1" applyFont="1" applyFill="1" applyBorder="1" applyAlignment="1" applyProtection="1">
      <alignment horizontal="right" vertical="center"/>
    </xf>
    <xf numFmtId="2" fontId="9" fillId="0" borderId="0" xfId="0" applyNumberFormat="1" applyFont="1"/>
    <xf numFmtId="0" fontId="2" fillId="0" borderId="0" xfId="0" applyFont="1" applyAlignment="1">
      <alignment horizontal="left"/>
    </xf>
    <xf numFmtId="2" fontId="9" fillId="5" borderId="0" xfId="0" applyNumberFormat="1" applyFont="1" applyFill="1"/>
    <xf numFmtId="0" fontId="2" fillId="0" borderId="0" xfId="0" applyFont="1" applyAlignment="1">
      <alignment horizontal="left" vertical="center"/>
    </xf>
    <xf numFmtId="0" fontId="8" fillId="4" borderId="7" xfId="0" applyFont="1" applyFill="1" applyBorder="1" applyAlignment="1">
      <alignment horizontal="left" vertical="center" wrapText="1"/>
    </xf>
    <xf numFmtId="0" fontId="10" fillId="4" borderId="12" xfId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9" fillId="4" borderId="7" xfId="0" applyFont="1" applyFill="1" applyBorder="1" applyAlignment="1">
      <alignment horizontal="left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30" fillId="0" borderId="0" xfId="0" applyFont="1"/>
    <xf numFmtId="0" fontId="23" fillId="4" borderId="12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10" fillId="0" borderId="0" xfId="1"/>
    <xf numFmtId="0" fontId="30" fillId="5" borderId="0" xfId="0" applyFont="1" applyFill="1"/>
    <xf numFmtId="0" fontId="31" fillId="0" borderId="0" xfId="0" applyFont="1" applyAlignment="1">
      <alignment horizontal="left" vertical="center"/>
    </xf>
    <xf numFmtId="0" fontId="10" fillId="0" borderId="0" xfId="1" applyAlignment="1">
      <alignment horizontal="left" vertical="center"/>
    </xf>
    <xf numFmtId="0" fontId="29" fillId="4" borderId="12" xfId="0" applyFont="1" applyFill="1" applyBorder="1" applyAlignment="1">
      <alignment horizontal="left" vertical="center" wrapText="1"/>
    </xf>
    <xf numFmtId="0" fontId="34" fillId="4" borderId="1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2" fontId="12" fillId="4" borderId="13" xfId="0" applyNumberFormat="1" applyFont="1" applyFill="1" applyBorder="1" applyAlignment="1">
      <alignment horizontal="center" vertical="center" wrapText="1"/>
    </xf>
    <xf numFmtId="164" fontId="12" fillId="4" borderId="12" xfId="0" applyNumberFormat="1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38" fillId="5" borderId="0" xfId="0" applyNumberFormat="1" applyFont="1" applyFill="1"/>
    <xf numFmtId="0" fontId="38" fillId="6" borderId="0" xfId="0" applyFont="1" applyFill="1"/>
    <xf numFmtId="0" fontId="38" fillId="5" borderId="0" xfId="0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bprog.ru/tk/pi-349" TargetMode="External"/><Relationship Id="rId18" Type="http://schemas.openxmlformats.org/officeDocument/2006/relationships/hyperlink" Target="https://pbprog.ru/tk/pi-102" TargetMode="External"/><Relationship Id="rId26" Type="http://schemas.openxmlformats.org/officeDocument/2006/relationships/hyperlink" Target="https://pbprog.ru/tk/pi-1181" TargetMode="External"/><Relationship Id="rId39" Type="http://schemas.openxmlformats.org/officeDocument/2006/relationships/hyperlink" Target="https://pbprog.ru/tk/pi-345" TargetMode="External"/><Relationship Id="rId21" Type="http://schemas.openxmlformats.org/officeDocument/2006/relationships/hyperlink" Target="https://pbprog.ru/tk/pi-1671" TargetMode="External"/><Relationship Id="rId34" Type="http://schemas.openxmlformats.org/officeDocument/2006/relationships/hyperlink" Target="https://pbprog.ru/tk/pi-39" TargetMode="External"/><Relationship Id="rId42" Type="http://schemas.openxmlformats.org/officeDocument/2006/relationships/hyperlink" Target="https://pbprog.ru/tk/pi-39" TargetMode="External"/><Relationship Id="rId7" Type="http://schemas.openxmlformats.org/officeDocument/2006/relationships/hyperlink" Target="https://pbprog.ru/tk/pi-698" TargetMode="External"/><Relationship Id="rId2" Type="http://schemas.openxmlformats.org/officeDocument/2006/relationships/hyperlink" Target="https://pbprog.ru/tk/pi-484" TargetMode="External"/><Relationship Id="rId16" Type="http://schemas.openxmlformats.org/officeDocument/2006/relationships/hyperlink" Target="https://pbprog.ru/tk/pi-153" TargetMode="External"/><Relationship Id="rId29" Type="http://schemas.openxmlformats.org/officeDocument/2006/relationships/hyperlink" Target="https://pbprog.ru/tk/pi-39" TargetMode="External"/><Relationship Id="rId1" Type="http://schemas.openxmlformats.org/officeDocument/2006/relationships/hyperlink" Target="https://pbprog.ru/tk/pi-1651" TargetMode="External"/><Relationship Id="rId6" Type="http://schemas.openxmlformats.org/officeDocument/2006/relationships/hyperlink" Target="https://pbprog.ru/tk/pi-1647" TargetMode="External"/><Relationship Id="rId11" Type="http://schemas.openxmlformats.org/officeDocument/2006/relationships/hyperlink" Target="https://pbprog.ru/tk/pi-147" TargetMode="External"/><Relationship Id="rId24" Type="http://schemas.openxmlformats.org/officeDocument/2006/relationships/hyperlink" Target="https://pbprog.ru/tk/pi-1179" TargetMode="External"/><Relationship Id="rId32" Type="http://schemas.openxmlformats.org/officeDocument/2006/relationships/hyperlink" Target="javascript:void(0);" TargetMode="External"/><Relationship Id="rId37" Type="http://schemas.openxmlformats.org/officeDocument/2006/relationships/hyperlink" Target="https://pbprog.ru/tk/pi-44" TargetMode="External"/><Relationship Id="rId40" Type="http://schemas.openxmlformats.org/officeDocument/2006/relationships/hyperlink" Target="https://pbprog.ru/tk/pi-804" TargetMode="External"/><Relationship Id="rId45" Type="http://schemas.openxmlformats.org/officeDocument/2006/relationships/hyperlink" Target="https://pbprog.ru/tk/tu-43" TargetMode="External"/><Relationship Id="rId5" Type="http://schemas.openxmlformats.org/officeDocument/2006/relationships/hyperlink" Target="https://pbprog.ru/tk/pi-1647" TargetMode="External"/><Relationship Id="rId15" Type="http://schemas.openxmlformats.org/officeDocument/2006/relationships/hyperlink" Target="https://pbprog.ru/tk/pi-1224" TargetMode="External"/><Relationship Id="rId23" Type="http://schemas.openxmlformats.org/officeDocument/2006/relationships/hyperlink" Target="https://pbprog.ru/tk/pi-791" TargetMode="External"/><Relationship Id="rId28" Type="http://schemas.openxmlformats.org/officeDocument/2006/relationships/hyperlink" Target="https://pbprog.ru/tk/pi-1636" TargetMode="External"/><Relationship Id="rId36" Type="http://schemas.openxmlformats.org/officeDocument/2006/relationships/hyperlink" Target="javascript:void(0);" TargetMode="External"/><Relationship Id="rId10" Type="http://schemas.openxmlformats.org/officeDocument/2006/relationships/hyperlink" Target="https://pbprog.ru/tk/pi-1653" TargetMode="External"/><Relationship Id="rId19" Type="http://schemas.openxmlformats.org/officeDocument/2006/relationships/hyperlink" Target="https://pbprog.ru/tk/pi-794" TargetMode="External"/><Relationship Id="rId31" Type="http://schemas.openxmlformats.org/officeDocument/2006/relationships/hyperlink" Target="https://pbprog.ru/tk/pi-327" TargetMode="External"/><Relationship Id="rId44" Type="http://schemas.openxmlformats.org/officeDocument/2006/relationships/hyperlink" Target="https://pbprog.ru/tk/pi-1647" TargetMode="External"/><Relationship Id="rId4" Type="http://schemas.openxmlformats.org/officeDocument/2006/relationships/hyperlink" Target="https://pbprog.ru/tk/pi-39" TargetMode="External"/><Relationship Id="rId9" Type="http://schemas.openxmlformats.org/officeDocument/2006/relationships/hyperlink" Target="https://pbprog.ru/tk/tu-496" TargetMode="External"/><Relationship Id="rId14" Type="http://schemas.openxmlformats.org/officeDocument/2006/relationships/hyperlink" Target="https://pbprog.ru/tk/pi-1800" TargetMode="External"/><Relationship Id="rId22" Type="http://schemas.openxmlformats.org/officeDocument/2006/relationships/hyperlink" Target="https://pbprog.ru/tk/tu-257" TargetMode="External"/><Relationship Id="rId27" Type="http://schemas.openxmlformats.org/officeDocument/2006/relationships/hyperlink" Target="https://pbprog.ru/tk/pi-1666" TargetMode="External"/><Relationship Id="rId30" Type="http://schemas.openxmlformats.org/officeDocument/2006/relationships/hyperlink" Target="https://pbprog.ru/tk/pi-1741" TargetMode="External"/><Relationship Id="rId35" Type="http://schemas.openxmlformats.org/officeDocument/2006/relationships/hyperlink" Target="https://pbprog.ru/tk/pi-1647" TargetMode="External"/><Relationship Id="rId43" Type="http://schemas.openxmlformats.org/officeDocument/2006/relationships/hyperlink" Target="https://pbprog.ru/tk/pi-1641" TargetMode="External"/><Relationship Id="rId8" Type="http://schemas.openxmlformats.org/officeDocument/2006/relationships/hyperlink" Target="https://pbprog.ru/tk/pi-39" TargetMode="External"/><Relationship Id="rId3" Type="http://schemas.openxmlformats.org/officeDocument/2006/relationships/hyperlink" Target="https://pbprog.ru/tk/pi-1183" TargetMode="External"/><Relationship Id="rId12" Type="http://schemas.openxmlformats.org/officeDocument/2006/relationships/hyperlink" Target="https://pbprog.ru/tk/pi-39" TargetMode="External"/><Relationship Id="rId17" Type="http://schemas.openxmlformats.org/officeDocument/2006/relationships/hyperlink" Target="https://pbprog.ru/tk/pi-1181" TargetMode="External"/><Relationship Id="rId25" Type="http://schemas.openxmlformats.org/officeDocument/2006/relationships/hyperlink" Target="https://pbprog.ru/tk/pi-153" TargetMode="External"/><Relationship Id="rId33" Type="http://schemas.openxmlformats.org/officeDocument/2006/relationships/hyperlink" Target="https://pbprog.ru/tk/pi-1204" TargetMode="External"/><Relationship Id="rId38" Type="http://schemas.openxmlformats.org/officeDocument/2006/relationships/hyperlink" Target="https://pbprog.ru/tk/pi-981" TargetMode="External"/><Relationship Id="rId20" Type="http://schemas.openxmlformats.org/officeDocument/2006/relationships/hyperlink" Target="https://pbprog.ru/tk/pi-1742" TargetMode="External"/><Relationship Id="rId41" Type="http://schemas.openxmlformats.org/officeDocument/2006/relationships/hyperlink" Target="https://pbprog.ru/tk/pi-1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7"/>
  <sheetViews>
    <sheetView tabSelected="1" workbookViewId="0">
      <selection activeCell="A4" sqref="A4:P107"/>
    </sheetView>
  </sheetViews>
  <sheetFormatPr defaultRowHeight="15" x14ac:dyDescent="0.25"/>
  <sheetData>
    <row r="3" spans="1:16" ht="15.75" thickBot="1" x14ac:dyDescent="0.3"/>
    <row r="4" spans="1:16" ht="21.75" thickBot="1" x14ac:dyDescent="0.4">
      <c r="A4" s="1"/>
      <c r="B4" s="2" t="s">
        <v>0</v>
      </c>
      <c r="C4" s="3"/>
      <c r="D4" s="3"/>
      <c r="E4" s="4"/>
      <c r="F4" s="3"/>
      <c r="G4" s="5">
        <f>G7+G17+G34+G37+G40+G48+G67+G79+G98+G101+G105+G107</f>
        <v>223.04867999999999</v>
      </c>
      <c r="H4" s="3"/>
      <c r="I4" s="3"/>
      <c r="J4" s="3"/>
      <c r="K4" s="3"/>
      <c r="L4" s="3"/>
      <c r="M4" s="3"/>
      <c r="N4" s="3"/>
      <c r="O4" s="3"/>
      <c r="P4" s="3"/>
    </row>
    <row r="5" spans="1:16" ht="21.75" thickBot="1" x14ac:dyDescent="0.3">
      <c r="A5" s="6" t="s">
        <v>1</v>
      </c>
      <c r="B5" s="7" t="s">
        <v>2</v>
      </c>
      <c r="E5" s="8"/>
      <c r="G5" s="9"/>
      <c r="L5" s="10" t="s">
        <v>3</v>
      </c>
      <c r="M5" s="10" t="s">
        <v>4</v>
      </c>
      <c r="N5" s="11" t="s">
        <v>5</v>
      </c>
    </row>
    <row r="6" spans="1:16" ht="16.5" thickBot="1" x14ac:dyDescent="0.3">
      <c r="A6" s="12"/>
      <c r="B6" s="13" t="s">
        <v>6</v>
      </c>
      <c r="E6" s="8"/>
      <c r="G6" s="9"/>
      <c r="L6" s="14">
        <f>(G7+G17+G34+G37+G119+G133+G136+G149+G238+G252+G263+G271+G359+G373+G390+G480+G490+G502+G510+G601+G615+G617+G627+G735+G744+G761+G769+G837+G848+G850+G945+G959+G970+G978+G1067+G1078+G1095)/10</f>
        <v>9.5278079999999985</v>
      </c>
      <c r="M6" s="15">
        <f>(G40+G48+G67+G79+G98+G101+G162+G171+G188+G205+G219+G275+G283+G305+G314+G337+G349+G401+G409+G428+G436+G451+G454+G515+G522+G536+G543+G569+G583+G638+G646+G662+G671+G700+G711+G773+G781+G799+G807+G821+G825+G867+G874+G894+G912+G926+G981+G988+G1004+G1016+G1039+G1050+G1104+G1113+G1127+G1135+G1160+G1164)/10</f>
        <v>9.2650599999999983</v>
      </c>
      <c r="N6" s="16">
        <f>(G105+G107+G223+G234+G352+G354+G457+G468+G586+G588+G714+G725+G828+G830+G929+G940+G1053+G1055+G1167+G1178)/10</f>
        <v>3.5120000000000005</v>
      </c>
    </row>
    <row r="7" spans="1:16" ht="43.5" thickBot="1" x14ac:dyDescent="0.3">
      <c r="A7" s="12"/>
      <c r="B7" s="17" t="s">
        <v>7</v>
      </c>
      <c r="C7" s="18" t="s">
        <v>8</v>
      </c>
      <c r="D7" s="19" t="s">
        <v>9</v>
      </c>
      <c r="E7" s="20" t="s">
        <v>10</v>
      </c>
      <c r="F7" s="21" t="s">
        <v>11</v>
      </c>
      <c r="G7" s="22">
        <f>F8+F10+F13+F15</f>
        <v>52.402079999999998</v>
      </c>
      <c r="L7" s="23">
        <v>71</v>
      </c>
      <c r="M7" s="24">
        <v>89</v>
      </c>
      <c r="N7" s="25">
        <v>35</v>
      </c>
    </row>
    <row r="8" spans="1:16" ht="16.5" thickBot="1" x14ac:dyDescent="0.3">
      <c r="A8" s="12"/>
      <c r="B8" s="26" t="s">
        <v>12</v>
      </c>
      <c r="C8" s="27">
        <v>123.08</v>
      </c>
      <c r="D8" s="28">
        <v>123.08</v>
      </c>
      <c r="E8" s="29">
        <v>245</v>
      </c>
      <c r="F8" s="30">
        <f>C8*E8/1000</f>
        <v>30.154599999999999</v>
      </c>
      <c r="G8" s="31"/>
      <c r="I8" s="32">
        <f>F8+F126+F244+F607+F813+F838+F956</f>
        <v>30.154599999999999</v>
      </c>
      <c r="J8">
        <f>C8+C126+C244+C607+C813+C838+C956</f>
        <v>123.08</v>
      </c>
    </row>
    <row r="9" spans="1:16" ht="30.75" thickBot="1" x14ac:dyDescent="0.3">
      <c r="A9" s="12"/>
      <c r="B9" s="26" t="s">
        <v>13</v>
      </c>
      <c r="C9" s="27">
        <v>138</v>
      </c>
      <c r="D9" s="28">
        <v>138</v>
      </c>
      <c r="E9" s="29"/>
      <c r="F9" s="30"/>
      <c r="G9" s="31"/>
    </row>
    <row r="10" spans="1:16" ht="16.5" thickBot="1" x14ac:dyDescent="0.3">
      <c r="A10" s="12"/>
      <c r="B10" s="26" t="s">
        <v>14</v>
      </c>
      <c r="C10" s="27">
        <v>76.92</v>
      </c>
      <c r="D10" s="28">
        <v>76.92</v>
      </c>
      <c r="E10" s="29">
        <v>69</v>
      </c>
      <c r="F10" s="30">
        <f>C10*E10/1000</f>
        <v>5.3074800000000009</v>
      </c>
      <c r="G10" s="31"/>
    </row>
    <row r="11" spans="1:16" ht="30.75" thickBot="1" x14ac:dyDescent="0.3">
      <c r="A11" s="12"/>
      <c r="B11" s="26" t="s">
        <v>15</v>
      </c>
      <c r="C11" s="27">
        <v>51.7</v>
      </c>
      <c r="D11" s="28">
        <v>51.7</v>
      </c>
      <c r="E11" s="29"/>
      <c r="F11" s="30"/>
      <c r="G11" s="31"/>
    </row>
    <row r="12" spans="1:16" ht="43.5" thickBot="1" x14ac:dyDescent="0.3">
      <c r="A12" s="12"/>
      <c r="B12" s="33" t="s">
        <v>16</v>
      </c>
      <c r="C12" s="34" t="s">
        <v>17</v>
      </c>
      <c r="D12" s="35">
        <v>190</v>
      </c>
      <c r="E12" s="29"/>
      <c r="F12" s="30"/>
      <c r="G12" s="31"/>
    </row>
    <row r="13" spans="1:16" ht="45.75" thickBot="1" x14ac:dyDescent="0.3">
      <c r="A13" s="12"/>
      <c r="B13" s="26" t="s">
        <v>18</v>
      </c>
      <c r="C13" s="27">
        <v>7.7</v>
      </c>
      <c r="D13" s="28">
        <v>7.7</v>
      </c>
      <c r="E13" s="29">
        <v>1100</v>
      </c>
      <c r="F13" s="30">
        <f>C13*E13/1000</f>
        <v>8.4700000000000006</v>
      </c>
      <c r="G13" s="31"/>
    </row>
    <row r="14" spans="1:16" ht="57.75" thickBot="1" x14ac:dyDescent="0.3">
      <c r="A14" s="12"/>
      <c r="B14" s="33" t="s">
        <v>19</v>
      </c>
      <c r="C14" s="34" t="s">
        <v>17</v>
      </c>
      <c r="D14" s="35">
        <v>183</v>
      </c>
      <c r="E14" s="29"/>
      <c r="F14" s="30"/>
      <c r="G14" s="31"/>
    </row>
    <row r="15" spans="1:16" ht="45.75" thickBot="1" x14ac:dyDescent="0.3">
      <c r="A15" s="12"/>
      <c r="B15" s="26" t="s">
        <v>18</v>
      </c>
      <c r="C15" s="27">
        <v>7.7</v>
      </c>
      <c r="D15" s="28">
        <v>7.7</v>
      </c>
      <c r="E15" s="29">
        <v>1100</v>
      </c>
      <c r="F15" s="30">
        <f>C15*E15/1000</f>
        <v>8.4700000000000006</v>
      </c>
      <c r="G15" s="31"/>
    </row>
    <row r="16" spans="1:16" ht="15.75" x14ac:dyDescent="0.25">
      <c r="A16" s="12"/>
      <c r="B16" s="36"/>
      <c r="E16" s="8"/>
      <c r="G16" s="31"/>
    </row>
    <row r="17" spans="1:7" ht="21" x14ac:dyDescent="0.25">
      <c r="A17" s="12"/>
      <c r="B17" s="37" t="s">
        <v>20</v>
      </c>
      <c r="C17" s="38"/>
      <c r="D17" s="38"/>
      <c r="E17" s="39"/>
      <c r="F17" s="40"/>
      <c r="G17" s="22">
        <f>F24</f>
        <v>3.5700000000000003</v>
      </c>
    </row>
    <row r="18" spans="1:7" ht="15.75" x14ac:dyDescent="0.25">
      <c r="B18" s="41" t="s">
        <v>21</v>
      </c>
      <c r="C18" s="41"/>
      <c r="D18" s="41"/>
      <c r="E18" s="41"/>
      <c r="F18" s="41"/>
      <c r="G18" s="42"/>
    </row>
    <row r="19" spans="1:7" ht="16.5" thickBot="1" x14ac:dyDescent="0.3">
      <c r="B19" s="43" t="s">
        <v>6</v>
      </c>
      <c r="C19" s="38"/>
      <c r="D19" s="38"/>
      <c r="E19" s="39"/>
      <c r="F19" s="40"/>
      <c r="G19" s="31"/>
    </row>
    <row r="20" spans="1:7" ht="39" thickBot="1" x14ac:dyDescent="0.3">
      <c r="B20" s="44" t="s">
        <v>7</v>
      </c>
      <c r="C20" s="45" t="s">
        <v>8</v>
      </c>
      <c r="D20" s="46" t="s">
        <v>9</v>
      </c>
      <c r="E20" s="39"/>
      <c r="F20" s="40"/>
      <c r="G20" s="31"/>
    </row>
    <row r="21" spans="1:7" ht="45.75" thickBot="1" x14ac:dyDescent="0.3">
      <c r="B21" s="47" t="s">
        <v>22</v>
      </c>
      <c r="C21" s="48">
        <v>1</v>
      </c>
      <c r="D21" s="49">
        <v>1</v>
      </c>
      <c r="E21" s="39" t="s">
        <v>23</v>
      </c>
      <c r="F21" s="50">
        <f>C21*E21/1000</f>
        <v>0.65</v>
      </c>
      <c r="G21" s="31"/>
    </row>
    <row r="22" spans="1:7" ht="16.5" thickBot="1" x14ac:dyDescent="0.3">
      <c r="B22" s="47" t="s">
        <v>24</v>
      </c>
      <c r="C22" s="48">
        <v>54</v>
      </c>
      <c r="D22" s="49">
        <v>54</v>
      </c>
      <c r="E22" s="39"/>
      <c r="F22" s="40"/>
      <c r="G22" s="31"/>
    </row>
    <row r="23" spans="1:7" ht="15.75" x14ac:dyDescent="0.25">
      <c r="B23" s="51"/>
      <c r="C23" s="52"/>
      <c r="D23" s="52"/>
      <c r="E23" s="39"/>
      <c r="F23" s="40"/>
      <c r="G23" s="31"/>
    </row>
    <row r="24" spans="1:7" ht="21" x14ac:dyDescent="0.25">
      <c r="B24" s="37" t="s">
        <v>25</v>
      </c>
      <c r="C24" s="38"/>
      <c r="D24" s="38"/>
      <c r="E24" s="39"/>
      <c r="F24" s="53">
        <f>F28+F29+F30</f>
        <v>3.5700000000000003</v>
      </c>
      <c r="G24" s="31"/>
    </row>
    <row r="25" spans="1:7" ht="15.75" x14ac:dyDescent="0.25">
      <c r="B25" s="41" t="s">
        <v>21</v>
      </c>
      <c r="C25" s="41"/>
      <c r="D25" s="41"/>
      <c r="E25" s="41"/>
      <c r="F25" s="41"/>
      <c r="G25" s="31"/>
    </row>
    <row r="26" spans="1:7" ht="16.5" thickBot="1" x14ac:dyDescent="0.3">
      <c r="B26" s="43" t="s">
        <v>6</v>
      </c>
      <c r="C26" s="38"/>
      <c r="D26" s="38"/>
      <c r="E26" s="39"/>
      <c r="F26" s="40"/>
      <c r="G26" s="31"/>
    </row>
    <row r="27" spans="1:7" ht="39" thickBot="1" x14ac:dyDescent="0.3">
      <c r="B27" s="44" t="s">
        <v>7</v>
      </c>
      <c r="C27" s="45" t="s">
        <v>8</v>
      </c>
      <c r="D27" s="46" t="s">
        <v>9</v>
      </c>
      <c r="E27" s="39"/>
      <c r="F27" s="40"/>
      <c r="G27" s="31"/>
    </row>
    <row r="28" spans="1:7" ht="45.75" thickBot="1" x14ac:dyDescent="0.3">
      <c r="B28" s="47" t="s">
        <v>26</v>
      </c>
      <c r="C28" s="54" t="s">
        <v>17</v>
      </c>
      <c r="D28" s="49">
        <v>50</v>
      </c>
      <c r="E28" s="39"/>
      <c r="F28" s="53">
        <f>F21</f>
        <v>0.65</v>
      </c>
      <c r="G28" s="31"/>
    </row>
    <row r="29" spans="1:7" ht="30.75" thickBot="1" x14ac:dyDescent="0.3">
      <c r="B29" s="47" t="s">
        <v>27</v>
      </c>
      <c r="C29" s="48">
        <v>15</v>
      </c>
      <c r="D29" s="49">
        <v>15</v>
      </c>
      <c r="E29" s="39" t="s">
        <v>28</v>
      </c>
      <c r="F29" s="55">
        <f>C29*E29/1000</f>
        <v>1.2</v>
      </c>
      <c r="G29" s="31"/>
    </row>
    <row r="30" spans="1:7" ht="16.5" thickBot="1" x14ac:dyDescent="0.3">
      <c r="B30" s="47" t="s">
        <v>29</v>
      </c>
      <c r="C30" s="48">
        <v>8</v>
      </c>
      <c r="D30" s="49">
        <v>7</v>
      </c>
      <c r="E30" s="39" t="s">
        <v>30</v>
      </c>
      <c r="F30" s="55">
        <f>C30*E30/1000</f>
        <v>1.72</v>
      </c>
      <c r="G30" s="31"/>
    </row>
    <row r="31" spans="1:7" ht="16.5" thickBot="1" x14ac:dyDescent="0.3">
      <c r="B31" s="47" t="s">
        <v>24</v>
      </c>
      <c r="C31" s="48">
        <v>150</v>
      </c>
      <c r="D31" s="49">
        <v>150</v>
      </c>
      <c r="E31" s="39"/>
      <c r="F31" s="40"/>
      <c r="G31" s="31"/>
    </row>
    <row r="32" spans="1:7" ht="15.75" x14ac:dyDescent="0.25">
      <c r="B32" s="56"/>
      <c r="C32" s="57"/>
      <c r="D32" s="57"/>
      <c r="E32" s="39"/>
      <c r="F32" s="50"/>
      <c r="G32" s="31"/>
    </row>
    <row r="33" spans="1:7" ht="21" x14ac:dyDescent="0.25">
      <c r="B33" s="58" t="s">
        <v>31</v>
      </c>
      <c r="C33" s="57"/>
      <c r="D33" s="57"/>
      <c r="E33" s="39"/>
      <c r="F33" s="50"/>
      <c r="G33" s="31"/>
    </row>
    <row r="34" spans="1:7" ht="15.75" x14ac:dyDescent="0.25">
      <c r="B34" s="59" t="s">
        <v>32</v>
      </c>
      <c r="C34" s="60">
        <v>60</v>
      </c>
      <c r="D34" s="60">
        <v>60</v>
      </c>
      <c r="E34" s="39" t="s">
        <v>33</v>
      </c>
      <c r="F34" s="50">
        <f>C34*E34/1000</f>
        <v>3.306</v>
      </c>
      <c r="G34" s="22">
        <f>F34</f>
        <v>3.306</v>
      </c>
    </row>
    <row r="35" spans="1:7" ht="15.75" x14ac:dyDescent="0.25">
      <c r="A35" s="12"/>
      <c r="B35" s="12"/>
      <c r="F35" s="50"/>
      <c r="G35" s="61"/>
    </row>
    <row r="36" spans="1:7" ht="21" x14ac:dyDescent="0.35">
      <c r="A36" s="12"/>
      <c r="B36" s="62" t="s">
        <v>34</v>
      </c>
      <c r="F36" s="50"/>
      <c r="G36" s="61"/>
    </row>
    <row r="37" spans="1:7" ht="15.75" x14ac:dyDescent="0.25">
      <c r="B37" s="12" t="s">
        <v>35</v>
      </c>
      <c r="C37">
        <v>180</v>
      </c>
      <c r="E37">
        <v>200</v>
      </c>
      <c r="F37" s="50">
        <f t="shared" ref="F37" si="0">C37*E37/1000</f>
        <v>36</v>
      </c>
      <c r="G37" s="63">
        <f>C37*E37/1000</f>
        <v>36</v>
      </c>
    </row>
    <row r="38" spans="1:7" ht="15.75" x14ac:dyDescent="0.25">
      <c r="A38" s="12"/>
      <c r="B38" s="12"/>
      <c r="G38" s="61"/>
    </row>
    <row r="39" spans="1:7" ht="16.5" thickBot="1" x14ac:dyDescent="0.3">
      <c r="A39" s="12"/>
      <c r="B39" s="12"/>
      <c r="G39" s="61"/>
    </row>
    <row r="40" spans="1:7" ht="21.75" thickBot="1" x14ac:dyDescent="0.3">
      <c r="A40" s="6" t="s">
        <v>36</v>
      </c>
      <c r="B40" s="64" t="s">
        <v>37</v>
      </c>
      <c r="G40" s="63">
        <f>F42+F43+F45+F46</f>
        <v>11.255899999999999</v>
      </c>
    </row>
    <row r="41" spans="1:7" ht="41.25" thickBot="1" x14ac:dyDescent="0.3">
      <c r="B41" s="65" t="s">
        <v>7</v>
      </c>
      <c r="C41" s="18" t="s">
        <v>8</v>
      </c>
      <c r="D41" s="19" t="s">
        <v>9</v>
      </c>
      <c r="G41" s="61"/>
    </row>
    <row r="42" spans="1:7" ht="45.75" thickBot="1" x14ac:dyDescent="0.3">
      <c r="B42" s="66" t="s">
        <v>38</v>
      </c>
      <c r="C42" s="27">
        <v>57</v>
      </c>
      <c r="D42" s="28">
        <v>48</v>
      </c>
      <c r="E42">
        <v>100</v>
      </c>
      <c r="F42">
        <f>C42*E42/1000</f>
        <v>5.7</v>
      </c>
      <c r="G42" s="61"/>
    </row>
    <row r="43" spans="1:7" ht="30.75" thickBot="1" x14ac:dyDescent="0.3">
      <c r="B43" s="66" t="s">
        <v>39</v>
      </c>
      <c r="C43" s="27">
        <v>44</v>
      </c>
      <c r="D43" s="28">
        <v>35</v>
      </c>
      <c r="E43">
        <v>95</v>
      </c>
      <c r="F43">
        <f t="shared" ref="F43:F46" si="1">C43*E43/1000</f>
        <v>4.18</v>
      </c>
      <c r="G43" s="61"/>
    </row>
    <row r="44" spans="1:7" ht="30.75" thickBot="1" x14ac:dyDescent="0.3">
      <c r="B44" s="66" t="s">
        <v>40</v>
      </c>
      <c r="C44" s="27">
        <v>15</v>
      </c>
      <c r="D44" s="28">
        <v>12</v>
      </c>
      <c r="G44" s="61"/>
    </row>
    <row r="45" spans="1:7" ht="45.75" thickBot="1" x14ac:dyDescent="0.3">
      <c r="B45" s="66" t="s">
        <v>41</v>
      </c>
      <c r="C45" s="27">
        <v>14</v>
      </c>
      <c r="D45" s="28">
        <v>12</v>
      </c>
      <c r="E45">
        <v>35</v>
      </c>
      <c r="F45">
        <f t="shared" si="1"/>
        <v>0.49</v>
      </c>
      <c r="G45" s="61"/>
    </row>
    <row r="46" spans="1:7" ht="45.75" thickBot="1" x14ac:dyDescent="0.3">
      <c r="B46" s="66" t="s">
        <v>42</v>
      </c>
      <c r="C46" s="27">
        <v>5</v>
      </c>
      <c r="D46" s="28">
        <v>5</v>
      </c>
      <c r="E46">
        <v>177.18</v>
      </c>
      <c r="F46">
        <f t="shared" si="1"/>
        <v>0.88590000000000013</v>
      </c>
      <c r="G46" s="61"/>
    </row>
    <row r="47" spans="1:7" ht="15.75" x14ac:dyDescent="0.25">
      <c r="A47" s="12"/>
      <c r="B47" s="12"/>
      <c r="G47" s="61"/>
    </row>
    <row r="48" spans="1:7" ht="21" x14ac:dyDescent="0.25">
      <c r="B48" s="64" t="s">
        <v>43</v>
      </c>
      <c r="G48" s="63">
        <f>F51+F54+F57+F58+F59+F64+F65</f>
        <v>8.5214499999999997</v>
      </c>
    </row>
    <row r="49" spans="2:7" ht="16.5" thickBot="1" x14ac:dyDescent="0.3">
      <c r="B49" s="67" t="s">
        <v>44</v>
      </c>
      <c r="G49" s="61"/>
    </row>
    <row r="50" spans="2:7" ht="36.75" thickBot="1" x14ac:dyDescent="0.3">
      <c r="B50" s="68" t="s">
        <v>7</v>
      </c>
      <c r="C50" s="69" t="s">
        <v>8</v>
      </c>
      <c r="D50" s="70" t="s">
        <v>9</v>
      </c>
      <c r="E50" s="71"/>
      <c r="F50" s="71"/>
      <c r="G50" s="61"/>
    </row>
    <row r="51" spans="2:7" ht="30.75" thickBot="1" x14ac:dyDescent="0.3">
      <c r="B51" s="66" t="s">
        <v>45</v>
      </c>
      <c r="C51" s="72">
        <v>100</v>
      </c>
      <c r="D51" s="73">
        <v>75</v>
      </c>
      <c r="E51" s="71">
        <v>70</v>
      </c>
      <c r="F51" s="71">
        <f>C51*E51/1000</f>
        <v>7</v>
      </c>
      <c r="G51" s="61"/>
    </row>
    <row r="52" spans="2:7" ht="60.75" thickBot="1" x14ac:dyDescent="0.3">
      <c r="B52" s="66" t="s">
        <v>46</v>
      </c>
      <c r="C52" s="72">
        <v>2</v>
      </c>
      <c r="D52" s="73">
        <v>2</v>
      </c>
      <c r="E52" s="71"/>
      <c r="F52" s="71"/>
      <c r="G52" s="61"/>
    </row>
    <row r="53" spans="2:7" ht="16.5" thickBot="1" x14ac:dyDescent="0.3">
      <c r="B53" s="66" t="s">
        <v>47</v>
      </c>
      <c r="C53" s="72">
        <v>2</v>
      </c>
      <c r="D53" s="73">
        <v>2</v>
      </c>
      <c r="E53" s="71"/>
      <c r="F53" s="71"/>
      <c r="G53" s="61"/>
    </row>
    <row r="54" spans="2:7" ht="30.75" thickBot="1" x14ac:dyDescent="0.3">
      <c r="B54" s="66" t="s">
        <v>48</v>
      </c>
      <c r="C54" s="72">
        <v>2</v>
      </c>
      <c r="D54" s="73">
        <v>2</v>
      </c>
      <c r="E54" s="71">
        <v>59</v>
      </c>
      <c r="F54" s="71">
        <f>C54*E54/1000</f>
        <v>0.11799999999999999</v>
      </c>
      <c r="G54" s="61"/>
    </row>
    <row r="55" spans="2:7" ht="45.75" thickBot="1" x14ac:dyDescent="0.3">
      <c r="B55" s="66" t="s">
        <v>49</v>
      </c>
      <c r="C55" s="74" t="s">
        <v>17</v>
      </c>
      <c r="D55" s="73">
        <v>2</v>
      </c>
      <c r="E55" s="71"/>
      <c r="F55" s="71"/>
      <c r="G55" s="61"/>
    </row>
    <row r="56" spans="2:7" ht="90.75" thickBot="1" x14ac:dyDescent="0.3">
      <c r="B56" s="66" t="s">
        <v>50</v>
      </c>
      <c r="C56" s="72">
        <v>2</v>
      </c>
      <c r="D56" s="73">
        <v>2</v>
      </c>
      <c r="E56" s="71"/>
      <c r="F56" s="71"/>
      <c r="G56" s="61"/>
    </row>
    <row r="57" spans="2:7" ht="16.5" thickBot="1" x14ac:dyDescent="0.3">
      <c r="B57" s="66" t="s">
        <v>51</v>
      </c>
      <c r="C57" s="72">
        <v>12.5</v>
      </c>
      <c r="D57" s="73">
        <v>10</v>
      </c>
      <c r="E57" s="71">
        <v>40</v>
      </c>
      <c r="F57" s="71">
        <f>C57*E57/1000</f>
        <v>0.5</v>
      </c>
      <c r="G57" s="61"/>
    </row>
    <row r="58" spans="2:7" ht="45.75" thickBot="1" x14ac:dyDescent="0.3">
      <c r="B58" s="66" t="s">
        <v>52</v>
      </c>
      <c r="C58" s="72">
        <v>12</v>
      </c>
      <c r="D58" s="73">
        <v>10</v>
      </c>
      <c r="E58" s="71">
        <v>35</v>
      </c>
      <c r="F58" s="71">
        <f>C58*E58/1000</f>
        <v>0.42</v>
      </c>
      <c r="G58" s="61"/>
    </row>
    <row r="59" spans="2:7" ht="45.75" thickBot="1" x14ac:dyDescent="0.3">
      <c r="B59" s="66" t="s">
        <v>42</v>
      </c>
      <c r="C59" s="72">
        <v>2.5</v>
      </c>
      <c r="D59" s="73">
        <v>2.5</v>
      </c>
      <c r="E59" s="71">
        <v>177.18</v>
      </c>
      <c r="F59" s="71">
        <f>C59*E59/1000</f>
        <v>0.44295000000000007</v>
      </c>
      <c r="G59" s="61"/>
    </row>
    <row r="60" spans="2:7" ht="16.5" thickBot="1" x14ac:dyDescent="0.3">
      <c r="B60" s="75" t="s">
        <v>53</v>
      </c>
      <c r="C60" s="72" t="s">
        <v>17</v>
      </c>
      <c r="D60" s="73">
        <v>175</v>
      </c>
      <c r="E60" s="71"/>
      <c r="F60" s="71"/>
      <c r="G60" s="61"/>
    </row>
    <row r="61" spans="2:7" ht="45.75" thickBot="1" x14ac:dyDescent="0.3">
      <c r="B61" s="66" t="s">
        <v>54</v>
      </c>
      <c r="C61" s="72">
        <v>175</v>
      </c>
      <c r="D61" s="73">
        <v>175</v>
      </c>
      <c r="E61" s="71"/>
      <c r="F61" s="71"/>
      <c r="G61" s="61"/>
    </row>
    <row r="62" spans="2:7" ht="45.75" thickBot="1" x14ac:dyDescent="0.3">
      <c r="B62" s="66" t="s">
        <v>55</v>
      </c>
      <c r="C62" s="72">
        <v>175</v>
      </c>
      <c r="D62" s="73">
        <v>175</v>
      </c>
      <c r="E62" s="71"/>
      <c r="F62" s="71"/>
      <c r="G62" s="61"/>
    </row>
    <row r="63" spans="2:7" ht="30.75" thickBot="1" x14ac:dyDescent="0.3">
      <c r="B63" s="66" t="s">
        <v>15</v>
      </c>
      <c r="C63" s="72">
        <v>175</v>
      </c>
      <c r="D63" s="73">
        <v>175</v>
      </c>
      <c r="E63" s="71"/>
      <c r="F63" s="71"/>
      <c r="G63" s="61"/>
    </row>
    <row r="64" spans="2:7" ht="30.75" thickBot="1" x14ac:dyDescent="0.3">
      <c r="B64" s="66" t="s">
        <v>56</v>
      </c>
      <c r="C64" s="72">
        <v>0.01</v>
      </c>
      <c r="D64" s="73">
        <v>0.01</v>
      </c>
      <c r="E64" s="76">
        <v>1050</v>
      </c>
      <c r="F64" s="71">
        <f>C64*E64/1000</f>
        <v>1.0500000000000001E-2</v>
      </c>
      <c r="G64" s="61"/>
    </row>
    <row r="65" spans="1:7" ht="60.75" thickBot="1" x14ac:dyDescent="0.3">
      <c r="B65" s="66" t="s">
        <v>57</v>
      </c>
      <c r="C65" s="72">
        <v>1.5</v>
      </c>
      <c r="D65" s="73">
        <v>1.5</v>
      </c>
      <c r="E65" s="71">
        <v>20</v>
      </c>
      <c r="F65" s="71">
        <f>C65*E65/1000</f>
        <v>0.03</v>
      </c>
      <c r="G65" s="61"/>
    </row>
    <row r="66" spans="1:7" ht="15.75" x14ac:dyDescent="0.25">
      <c r="A66" s="12"/>
      <c r="B66" s="12"/>
      <c r="G66" s="61"/>
    </row>
    <row r="67" spans="1:7" ht="21" x14ac:dyDescent="0.25">
      <c r="B67" s="64" t="s">
        <v>58</v>
      </c>
      <c r="G67" s="63">
        <f>F74+F77</f>
        <v>16.064</v>
      </c>
    </row>
    <row r="68" spans="1:7" ht="15.75" x14ac:dyDescent="0.25">
      <c r="B68" s="77" t="s">
        <v>59</v>
      </c>
      <c r="G68" s="61"/>
    </row>
    <row r="69" spans="1:7" ht="15.75" x14ac:dyDescent="0.25">
      <c r="B69" s="77" t="s">
        <v>60</v>
      </c>
      <c r="G69" s="61"/>
    </row>
    <row r="70" spans="1:7" ht="15.75" x14ac:dyDescent="0.25">
      <c r="A70" s="12"/>
      <c r="B70" s="12"/>
      <c r="G70" s="61"/>
    </row>
    <row r="71" spans="1:7" ht="15.75" x14ac:dyDescent="0.25">
      <c r="B71" s="78" t="s">
        <v>61</v>
      </c>
      <c r="G71" s="61"/>
    </row>
    <row r="72" spans="1:7" ht="16.5" thickBot="1" x14ac:dyDescent="0.3">
      <c r="B72" s="67" t="s">
        <v>6</v>
      </c>
      <c r="G72" s="61"/>
    </row>
    <row r="73" spans="1:7" ht="36.75" thickBot="1" x14ac:dyDescent="0.3">
      <c r="B73" s="68" t="s">
        <v>7</v>
      </c>
      <c r="C73" s="69" t="s">
        <v>8</v>
      </c>
      <c r="D73" s="70" t="s">
        <v>9</v>
      </c>
      <c r="E73" s="71"/>
      <c r="F73" s="71"/>
      <c r="G73" s="61"/>
    </row>
    <row r="74" spans="1:7" ht="30.75" thickBot="1" x14ac:dyDescent="0.3">
      <c r="B74" s="66" t="s">
        <v>62</v>
      </c>
      <c r="C74" s="72">
        <v>92</v>
      </c>
      <c r="D74" s="73">
        <v>92</v>
      </c>
      <c r="E74" s="71">
        <v>67</v>
      </c>
      <c r="F74" s="71">
        <f>C74*E74/1000</f>
        <v>6.1639999999999997</v>
      </c>
      <c r="G74" s="61"/>
    </row>
    <row r="75" spans="1:7" ht="16.5" thickBot="1" x14ac:dyDescent="0.3">
      <c r="B75" s="66" t="s">
        <v>24</v>
      </c>
      <c r="C75" s="72">
        <v>136</v>
      </c>
      <c r="D75" s="73">
        <v>136</v>
      </c>
      <c r="E75" s="71"/>
      <c r="F75" s="71"/>
      <c r="G75" s="61"/>
    </row>
    <row r="76" spans="1:7" ht="24.75" thickBot="1" x14ac:dyDescent="0.3">
      <c r="B76" s="79" t="s">
        <v>63</v>
      </c>
      <c r="C76" s="74" t="s">
        <v>17</v>
      </c>
      <c r="D76" s="80">
        <v>192</v>
      </c>
      <c r="E76" s="71"/>
      <c r="F76" s="71"/>
      <c r="G76" s="61"/>
    </row>
    <row r="77" spans="1:7" ht="45.75" thickBot="1" x14ac:dyDescent="0.3">
      <c r="B77" s="66" t="s">
        <v>18</v>
      </c>
      <c r="C77" s="72">
        <v>9</v>
      </c>
      <c r="D77" s="73">
        <v>9</v>
      </c>
      <c r="E77" s="71">
        <v>1100</v>
      </c>
      <c r="F77" s="71">
        <f>C77*E77/1000</f>
        <v>9.9</v>
      </c>
      <c r="G77" s="61"/>
    </row>
    <row r="78" spans="1:7" ht="15.75" x14ac:dyDescent="0.25">
      <c r="A78" s="12"/>
      <c r="B78" s="12"/>
      <c r="G78" s="61"/>
    </row>
    <row r="79" spans="1:7" ht="21" x14ac:dyDescent="0.25">
      <c r="B79" s="64" t="s">
        <v>64</v>
      </c>
      <c r="G79" s="63">
        <f>F87+F90+F91+F93+F95</f>
        <v>41.855249999999998</v>
      </c>
    </row>
    <row r="80" spans="1:7" ht="15.75" x14ac:dyDescent="0.25">
      <c r="B80" s="81" t="s">
        <v>65</v>
      </c>
      <c r="G80" s="61"/>
    </row>
    <row r="81" spans="1:7" ht="15.75" x14ac:dyDescent="0.25">
      <c r="B81" s="81" t="s">
        <v>60</v>
      </c>
      <c r="G81" s="61"/>
    </row>
    <row r="82" spans="1:7" ht="15.75" x14ac:dyDescent="0.25">
      <c r="A82" s="12"/>
      <c r="B82" s="12"/>
      <c r="G82" s="61"/>
    </row>
    <row r="83" spans="1:7" ht="15.75" x14ac:dyDescent="0.25">
      <c r="B83" s="78" t="s">
        <v>61</v>
      </c>
      <c r="G83" s="61"/>
    </row>
    <row r="84" spans="1:7" ht="16.5" thickBot="1" x14ac:dyDescent="0.3">
      <c r="B84" s="82" t="s">
        <v>66</v>
      </c>
      <c r="G84" s="61"/>
    </row>
    <row r="85" spans="1:7" ht="41.25" thickBot="1" x14ac:dyDescent="0.3">
      <c r="B85" s="65" t="s">
        <v>7</v>
      </c>
      <c r="C85" s="18" t="s">
        <v>8</v>
      </c>
      <c r="D85" s="19" t="s">
        <v>9</v>
      </c>
      <c r="G85" s="61"/>
    </row>
    <row r="86" spans="1:7" ht="30.75" thickBot="1" x14ac:dyDescent="0.3">
      <c r="B86" s="66" t="s">
        <v>67</v>
      </c>
      <c r="C86" s="27">
        <v>100</v>
      </c>
      <c r="D86" s="83">
        <v>73.75</v>
      </c>
      <c r="G86" s="61"/>
    </row>
    <row r="87" spans="1:7" ht="45.75" thickBot="1" x14ac:dyDescent="0.3">
      <c r="B87" s="66" t="s">
        <v>68</v>
      </c>
      <c r="C87" s="27">
        <v>87</v>
      </c>
      <c r="D87" s="83">
        <v>73.75</v>
      </c>
      <c r="E87">
        <v>368</v>
      </c>
      <c r="F87" s="32">
        <f>C87*E87/1000</f>
        <v>32.015999999999998</v>
      </c>
      <c r="G87" s="61"/>
    </row>
    <row r="88" spans="1:7" ht="45.75" thickBot="1" x14ac:dyDescent="0.3">
      <c r="B88" s="66" t="s">
        <v>69</v>
      </c>
      <c r="C88" s="84">
        <v>112.5</v>
      </c>
      <c r="D88" s="83">
        <v>73.75</v>
      </c>
      <c r="G88" s="61"/>
    </row>
    <row r="89" spans="1:7" ht="54.75" thickBot="1" x14ac:dyDescent="0.3">
      <c r="B89" s="85" t="s">
        <v>70</v>
      </c>
      <c r="C89" s="34" t="s">
        <v>17</v>
      </c>
      <c r="D89" s="86" t="s">
        <v>17</v>
      </c>
      <c r="G89" s="61"/>
    </row>
    <row r="90" spans="1:7" ht="105.75" thickBot="1" x14ac:dyDescent="0.3">
      <c r="B90" s="66" t="s">
        <v>71</v>
      </c>
      <c r="C90" s="27">
        <v>17.5</v>
      </c>
      <c r="D90" s="87">
        <v>17.5</v>
      </c>
      <c r="E90">
        <v>55.1</v>
      </c>
      <c r="F90" s="32">
        <f>C90*E90/1000</f>
        <v>0.96425000000000005</v>
      </c>
      <c r="G90" s="61"/>
    </row>
    <row r="91" spans="1:7" ht="90.75" thickBot="1" x14ac:dyDescent="0.3">
      <c r="B91" s="66" t="s">
        <v>72</v>
      </c>
      <c r="C91" s="27">
        <v>23.5</v>
      </c>
      <c r="D91" s="28">
        <v>23.5</v>
      </c>
      <c r="F91" s="32">
        <f>C91*E91/1000</f>
        <v>0</v>
      </c>
      <c r="G91" s="61"/>
    </row>
    <row r="92" spans="1:7" ht="30.75" thickBot="1" x14ac:dyDescent="0.3">
      <c r="B92" s="66" t="s">
        <v>15</v>
      </c>
      <c r="C92" s="27">
        <v>23.5</v>
      </c>
      <c r="D92" s="28">
        <v>23.5</v>
      </c>
      <c r="G92" s="61"/>
    </row>
    <row r="93" spans="1:7" ht="45.75" thickBot="1" x14ac:dyDescent="0.3">
      <c r="B93" s="66" t="s">
        <v>73</v>
      </c>
      <c r="C93" s="27">
        <v>10</v>
      </c>
      <c r="D93" s="28">
        <v>10</v>
      </c>
      <c r="E93">
        <v>200</v>
      </c>
      <c r="F93" s="32">
        <f>C93*E93/1000</f>
        <v>2</v>
      </c>
      <c r="G93" s="61"/>
    </row>
    <row r="94" spans="1:7" ht="68.25" thickBot="1" x14ac:dyDescent="0.3">
      <c r="B94" s="85" t="s">
        <v>74</v>
      </c>
      <c r="C94" s="34" t="s">
        <v>17</v>
      </c>
      <c r="D94" s="35">
        <v>123.75</v>
      </c>
      <c r="G94" s="61"/>
    </row>
    <row r="95" spans="1:7" ht="45.75" thickBot="1" x14ac:dyDescent="0.3">
      <c r="B95" s="66" t="s">
        <v>18</v>
      </c>
      <c r="C95" s="88">
        <v>6.25</v>
      </c>
      <c r="D95" s="28">
        <v>6.25</v>
      </c>
      <c r="E95">
        <v>1100</v>
      </c>
      <c r="F95" s="32">
        <f>C95*E95/1000</f>
        <v>6.875</v>
      </c>
      <c r="G95" s="61"/>
    </row>
    <row r="96" spans="1:7" ht="15.75" x14ac:dyDescent="0.25">
      <c r="A96" s="12"/>
      <c r="B96" s="12"/>
      <c r="G96" s="61"/>
    </row>
    <row r="97" spans="1:7" ht="21" x14ac:dyDescent="0.35">
      <c r="A97" s="12"/>
      <c r="B97" s="62" t="s">
        <v>75</v>
      </c>
      <c r="G97" s="61"/>
    </row>
    <row r="98" spans="1:7" ht="15.75" x14ac:dyDescent="0.25">
      <c r="B98" s="12" t="s">
        <v>76</v>
      </c>
      <c r="C98" s="89">
        <v>200</v>
      </c>
      <c r="D98" s="89"/>
      <c r="E98">
        <v>64</v>
      </c>
      <c r="G98" s="63">
        <f>C98*E98/1000</f>
        <v>12.8</v>
      </c>
    </row>
    <row r="99" spans="1:7" ht="15.75" x14ac:dyDescent="0.25">
      <c r="A99" s="12"/>
      <c r="B99" s="12"/>
      <c r="G99" s="61"/>
    </row>
    <row r="100" spans="1:7" ht="21" x14ac:dyDescent="0.35">
      <c r="A100" s="12"/>
      <c r="B100" s="62" t="s">
        <v>77</v>
      </c>
      <c r="G100" s="61"/>
    </row>
    <row r="101" spans="1:7" ht="15.75" x14ac:dyDescent="0.25">
      <c r="B101" s="12" t="s">
        <v>78</v>
      </c>
      <c r="C101" s="90">
        <v>60</v>
      </c>
      <c r="E101">
        <v>35.9</v>
      </c>
      <c r="G101" s="63">
        <f>C101*E101/1000</f>
        <v>2.1539999999999999</v>
      </c>
    </row>
    <row r="102" spans="1:7" ht="15.75" x14ac:dyDescent="0.25">
      <c r="A102" s="12"/>
      <c r="B102" s="12"/>
      <c r="G102" s="61"/>
    </row>
    <row r="103" spans="1:7" ht="15.75" x14ac:dyDescent="0.25">
      <c r="A103" s="12"/>
      <c r="B103" s="12"/>
      <c r="G103" s="61"/>
    </row>
    <row r="104" spans="1:7" ht="21.75" thickBot="1" x14ac:dyDescent="0.4">
      <c r="A104" s="12"/>
      <c r="B104" s="62" t="s">
        <v>79</v>
      </c>
      <c r="G104" s="61"/>
    </row>
    <row r="105" spans="1:7" ht="15.75" thickBot="1" x14ac:dyDescent="0.3">
      <c r="A105" s="6" t="s">
        <v>80</v>
      </c>
      <c r="B105" s="12" t="s">
        <v>81</v>
      </c>
      <c r="C105">
        <v>200</v>
      </c>
      <c r="D105">
        <v>200</v>
      </c>
      <c r="E105">
        <v>74</v>
      </c>
      <c r="G105" s="91">
        <f>C105*E105/1000</f>
        <v>14.8</v>
      </c>
    </row>
    <row r="106" spans="1:7" x14ac:dyDescent="0.25">
      <c r="B106" s="12"/>
      <c r="G106" s="92"/>
    </row>
    <row r="107" spans="1:7" x14ac:dyDescent="0.25">
      <c r="B107" s="12" t="s">
        <v>82</v>
      </c>
      <c r="C107">
        <v>65</v>
      </c>
      <c r="E107">
        <v>20.32</v>
      </c>
      <c r="G107" s="93">
        <f>E107</f>
        <v>20.32</v>
      </c>
    </row>
  </sheetData>
  <mergeCells count="2">
    <mergeCell ref="B18:F18"/>
    <mergeCell ref="B25:F25"/>
  </mergeCells>
  <hyperlinks>
    <hyperlink ref="B8" r:id="rId1" tooltip="Открыть страницу о продукте" display="https://pbprog.ru/tk/pi-1651"/>
    <hyperlink ref="B9" r:id="rId2" tooltip="Открыть страницу о продукте" display="https://pbprog.ru/tk/pi-484"/>
    <hyperlink ref="B10" r:id="rId3" tooltip="Открыть страницу о продукте" display="https://pbprog.ru/tk/pi-1183"/>
    <hyperlink ref="B11" r:id="rId4" tooltip="Открыть страницу о продукте" display="https://pbprog.ru/tk/pi-39"/>
    <hyperlink ref="B13" r:id="rId5" tooltip="Открыть страницу о продукте" display="https://pbprog.ru/tk/pi-1647"/>
    <hyperlink ref="B15" r:id="rId6" tooltip="Открыть страницу о продукте" display="https://pbprog.ru/tk/pi-1647"/>
    <hyperlink ref="B21" r:id="rId7" tooltip="Открыть страницу о продукте" display="https://pbprog.ru/tk/pi-698"/>
    <hyperlink ref="B22" r:id="rId8" tooltip="Открыть страницу о продукте" display="https://pbprog.ru/tk/pi-39"/>
    <hyperlink ref="B28" r:id="rId9" tooltip="Открыть рецептуру блюда" display="https://pbprog.ru/tk/tu-496"/>
    <hyperlink ref="B29" r:id="rId10" tooltip="Открыть страницу о продукте" display="https://pbprog.ru/tk/pi-1653"/>
    <hyperlink ref="B30" r:id="rId11" tooltip="Открыть страницу о продукте" display="https://pbprog.ru/tk/pi-147"/>
    <hyperlink ref="B31" r:id="rId12" tooltip="Открыть страницу о продукте" display="https://pbprog.ru/tk/pi-39"/>
    <hyperlink ref="B42" r:id="rId13" tooltip="Открыть страницу о продукте" display="https://pbprog.ru/tk/pi-349"/>
    <hyperlink ref="B43" r:id="rId14" tooltip="Открыть страницу о продукте" display="https://pbprog.ru/tk/pi-1800"/>
    <hyperlink ref="B44" r:id="rId15" tooltip="Открыть страницу о продукте" display="https://pbprog.ru/tk/pi-1224"/>
    <hyperlink ref="B45" r:id="rId16" tooltip="Открыть страницу о продукте" display="https://pbprog.ru/tk/pi-153"/>
    <hyperlink ref="B46" r:id="rId17" tooltip="Открыть страницу о продукте" display="https://pbprog.ru/tk/pi-1181"/>
    <hyperlink ref="B51" r:id="rId18" tooltip="Открыть страницу о продукте" display="https://pbprog.ru/tk/pi-102"/>
    <hyperlink ref="B52" r:id="rId19" tooltip="Открыть страницу о продукте" display="https://pbprog.ru/tk/pi-794"/>
    <hyperlink ref="B53" r:id="rId20" tooltip="Открыть страницу о продукте" display="https://pbprog.ru/tk/pi-1742"/>
    <hyperlink ref="B54" r:id="rId21" tooltip="Открыть страницу о продукте" display="https://pbprog.ru/tk/pi-1671"/>
    <hyperlink ref="B55" r:id="rId22" tooltip="Открыть рецептуру блюда" display="https://pbprog.ru/tk/tu-257"/>
    <hyperlink ref="B56" r:id="rId23" tooltip="Открыть страницу о продукте" display="https://pbprog.ru/tk/pi-791"/>
    <hyperlink ref="B57" r:id="rId24" tooltip="Открыть страницу о продукте" display="https://pbprog.ru/tk/pi-1179"/>
    <hyperlink ref="B58" r:id="rId25" tooltip="Открыть страницу о продукте" display="https://pbprog.ru/tk/pi-153"/>
    <hyperlink ref="B59" r:id="rId26" tooltip="Открыть страницу о продукте" display="https://pbprog.ru/tk/pi-1181"/>
    <hyperlink ref="B61" r:id="rId27" tooltip="Открыть страницу о продукте" display="https://pbprog.ru/tk/pi-1666"/>
    <hyperlink ref="B62" r:id="rId28" tooltip="Открыть страницу о продукте" display="https://pbprog.ru/tk/pi-1636"/>
    <hyperlink ref="B63" r:id="rId29" tooltip="Открыть страницу о продукте" display="https://pbprog.ru/tk/pi-39"/>
    <hyperlink ref="B64" r:id="rId30" tooltip="Открыть страницу о продукте" display="https://pbprog.ru/tk/pi-1741"/>
    <hyperlink ref="B65" r:id="rId31" tooltip="Открыть страницу о продукте" display="https://pbprog.ru/tk/pi-327"/>
    <hyperlink ref="B71" r:id="rId32" display="javascript:void(0);"/>
    <hyperlink ref="B74" r:id="rId33" tooltip="Открыть страницу о продукте" display="https://pbprog.ru/tk/pi-1204"/>
    <hyperlink ref="B75" r:id="rId34" tooltip="Открыть страницу о продукте" display="https://pbprog.ru/tk/pi-39"/>
    <hyperlink ref="B77" r:id="rId35" tooltip="Открыть страницу о продукте" display="https://pbprog.ru/tk/pi-1647"/>
    <hyperlink ref="B83" r:id="rId36" display="javascript:void(0);"/>
    <hyperlink ref="B86" r:id="rId37" tooltip="Открыть страницу о продукте" display="https://pbprog.ru/tk/pi-44"/>
    <hyperlink ref="B87" r:id="rId38" tooltip="Открыть страницу о продукте" display="https://pbprog.ru/tk/pi-981"/>
    <hyperlink ref="B88" r:id="rId39" tooltip="Открыть страницу о продукте" display="https://pbprog.ru/tk/pi-345"/>
    <hyperlink ref="B90" r:id="rId40" tooltip="Открыть страницу о продукте" display="https://pbprog.ru/tk/pi-804"/>
    <hyperlink ref="B91" r:id="rId41" tooltip="Открыть страницу о продукте" display="https://pbprog.ru/tk/pi-187"/>
    <hyperlink ref="B92" r:id="rId42" tooltip="Открыть страницу о продукте" display="https://pbprog.ru/tk/pi-39"/>
    <hyperlink ref="B93" r:id="rId43" tooltip="Открыть страницу о продукте" display="https://pbprog.ru/tk/pi-1641"/>
    <hyperlink ref="B95" r:id="rId44" tooltip="Открыть страницу о продукте" display="https://pbprog.ru/tk/pi-1647"/>
    <hyperlink ref="B60" r:id="rId45" tooltip="Открыть рецептуру блюда" display="https://pbprog.ru/tk/tu-4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2025-06-03T07:34:38Z</dcterms:modified>
</cp:coreProperties>
</file>